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C:\Users\colin\BT Cloud\Documents\SLCC\Treasurer\2022\Rally Returns\"/>
    </mc:Choice>
  </mc:AlternateContent>
  <xr:revisionPtr revIDLastSave="0" documentId="13_ncr:1_{608CA4D3-7E81-4FD2-BBA5-B9700FA4815C}" xr6:coauthVersionLast="47" xr6:coauthVersionMax="47" xr10:uidLastSave="{00000000-0000-0000-0000-000000000000}"/>
  <bookViews>
    <workbookView xWindow="-108" yWindow="-108" windowWidth="23256" windowHeight="12456" xr2:uid="{00000000-000D-0000-FFFF-FFFF00000000}"/>
  </bookViews>
  <sheets>
    <sheet name="Instructions" sheetId="2" r:id="rId1"/>
    <sheet name="Rally Return" sheetId="1" r:id="rId2"/>
    <sheet name="Receipts" sheetId="3" r:id="rId3"/>
    <sheet name="Examples of receipts" sheetId="4" r:id="rId4"/>
    <sheet name="Refunds" sheetId="5" r:id="rId5"/>
  </sheets>
  <definedNames>
    <definedName name="_xlnm.Criteria">'Rally Return'!$G$21</definedName>
    <definedName name="_xlnm.Extract">'Rally Return'!$G$21</definedName>
    <definedName name="_xlnm.Print_Area" localSheetId="1">'Rally Return'!$A$1:$M$34</definedName>
    <definedName name="_xlnm.Print_Area" localSheetId="2">Receipts!$A$1:$I$110</definedName>
    <definedName name="VatFuel">Instructions!$D$55</definedName>
    <definedName name="VatRate">Instructions!$D$55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5" i="3" l="1"/>
  <c r="L6" i="3"/>
  <c r="L5" i="3" s="1"/>
  <c r="E10" i="5"/>
  <c r="F10" i="5" s="1"/>
  <c r="E11" i="5"/>
  <c r="F11" i="5" s="1"/>
  <c r="E12" i="5"/>
  <c r="F12" i="5" s="1"/>
  <c r="E13" i="5"/>
  <c r="F13" i="5" s="1"/>
  <c r="E14" i="5"/>
  <c r="F14" i="5" s="1"/>
  <c r="E15" i="5"/>
  <c r="F15" i="5" s="1"/>
  <c r="E16" i="5"/>
  <c r="F16" i="5" s="1"/>
  <c r="E17" i="5"/>
  <c r="F17" i="5" s="1"/>
  <c r="E18" i="5"/>
  <c r="F18" i="5" s="1"/>
  <c r="E19" i="5"/>
  <c r="F19" i="5" s="1"/>
  <c r="E20" i="5"/>
  <c r="F20" i="5" s="1"/>
  <c r="E21" i="5"/>
  <c r="F21" i="5" s="1"/>
  <c r="E22" i="5"/>
  <c r="F22" i="5"/>
  <c r="E23" i="5"/>
  <c r="F23" i="5" s="1"/>
  <c r="E24" i="5"/>
  <c r="F24" i="5" s="1"/>
  <c r="E25" i="5"/>
  <c r="F25" i="5" s="1"/>
  <c r="E26" i="5"/>
  <c r="F26" i="5" s="1"/>
  <c r="E27" i="5"/>
  <c r="F27" i="5" s="1"/>
  <c r="E28" i="5"/>
  <c r="F28" i="5"/>
  <c r="K3" i="5"/>
  <c r="E9" i="5"/>
  <c r="F9" i="5" s="1"/>
  <c r="F22" i="1"/>
  <c r="F7" i="5" l="1"/>
  <c r="L14" i="1" s="1"/>
  <c r="E7" i="5"/>
  <c r="K14" i="1" s="1"/>
  <c r="T67" i="4"/>
  <c r="T71" i="4" s="1"/>
  <c r="T66" i="4"/>
  <c r="T32" i="4"/>
  <c r="T26" i="4"/>
  <c r="T27" i="4" s="1"/>
  <c r="T73" i="4" l="1"/>
  <c r="T28" i="4"/>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 i="3"/>
  <c r="I11" i="3" s="1"/>
  <c r="F9" i="3"/>
  <c r="H9" i="3"/>
  <c r="L13" i="1" s="1"/>
  <c r="E9" i="3"/>
  <c r="F21" i="1"/>
  <c r="F11" i="1"/>
  <c r="G11" i="1" s="1"/>
  <c r="F8" i="1"/>
  <c r="G8" i="1" s="1"/>
  <c r="F9" i="1"/>
  <c r="G9" i="1" s="1"/>
  <c r="F10" i="1"/>
  <c r="G10" i="1" s="1"/>
  <c r="G12" i="1"/>
  <c r="T34" i="4" l="1"/>
  <c r="T35" i="4"/>
  <c r="G13" i="1"/>
  <c r="E23" i="1" s="1"/>
  <c r="F13" i="1"/>
  <c r="F18" i="1" s="1"/>
  <c r="G9" i="3"/>
  <c r="K13" i="1" s="1"/>
  <c r="K15" i="1" s="1"/>
  <c r="F19" i="1" s="1"/>
  <c r="L15" i="1"/>
  <c r="E24" i="1" s="1"/>
  <c r="I9" i="3"/>
  <c r="F24" i="1" l="1"/>
  <c r="F20" i="1"/>
  <c r="F26" i="1" l="1"/>
</calcChain>
</file>

<file path=xl/sharedStrings.xml><?xml version="1.0" encoding="utf-8"?>
<sst xmlns="http://schemas.openxmlformats.org/spreadsheetml/2006/main" count="229" uniqueCount="201">
  <si>
    <t xml:space="preserve">3. Social </t>
  </si>
  <si>
    <t>TOTAL INCOME £</t>
  </si>
  <si>
    <t>A</t>
  </si>
  <si>
    <t>C</t>
  </si>
  <si>
    <t>4.  Cost of plaques</t>
  </si>
  <si>
    <t>5.  Administration charge</t>
  </si>
  <si>
    <t>D</t>
  </si>
  <si>
    <t>£           p</t>
  </si>
  <si>
    <t>outfits @</t>
  </si>
  <si>
    <t>nights @</t>
  </si>
  <si>
    <t>NET</t>
  </si>
  <si>
    <t>VALUE</t>
  </si>
  <si>
    <t>VAT</t>
  </si>
  <si>
    <t>EXPENDITURE</t>
  </si>
  <si>
    <t>£       p</t>
  </si>
  <si>
    <t>£      p</t>
  </si>
  <si>
    <t>£     p</t>
  </si>
  <si>
    <t>£    p</t>
  </si>
  <si>
    <t>INCOME</t>
  </si>
  <si>
    <t>Event No</t>
  </si>
  <si>
    <t>Venue</t>
  </si>
  <si>
    <t>Date</t>
  </si>
  <si>
    <t>Please write on your receipt what it relates to.</t>
  </si>
  <si>
    <t>AMOUNT DUE TO TREASURER</t>
  </si>
  <si>
    <t>PROPER VAT RECEIPTS MUST BE</t>
  </si>
  <si>
    <t>OBTAINED IN ORDER TO CLAIM VAT</t>
  </si>
  <si>
    <t>ALL ITEM EXCEPT 4 BEAR VAT</t>
  </si>
  <si>
    <t>%</t>
  </si>
  <si>
    <t>RECEIPT</t>
  </si>
  <si>
    <t>7.  Other income</t>
  </si>
  <si>
    <t>NOTES</t>
  </si>
  <si>
    <t>1.  Total income (A)</t>
  </si>
  <si>
    <t>2.  Total expenditure (B)</t>
  </si>
  <si>
    <t>Charges for the Current Year</t>
  </si>
  <si>
    <t>Cancellation Fee £2</t>
  </si>
  <si>
    <t>Event/Rally Accounts</t>
  </si>
  <si>
    <t>Cheques should be made payable to:-</t>
  </si>
  <si>
    <t>NOTE: NO CASH</t>
  </si>
  <si>
    <t>V.A.T.</t>
  </si>
  <si>
    <t>VAT is made up of two separate taxes:</t>
  </si>
  <si>
    <t>V.A.T. is ALWAYS chargeable on money received for:</t>
  </si>
  <si>
    <t>Rally fees</t>
  </si>
  <si>
    <t>Site fees</t>
  </si>
  <si>
    <t>Combined all-in fees</t>
  </si>
  <si>
    <t>Socials</t>
  </si>
  <si>
    <t>Hotel Meals</t>
  </si>
  <si>
    <t>You can claim back V.A.T.  i.e. Reduce your expenditure wherever you obtain an official receipt or invoice showing the V.A.T. registration number.</t>
  </si>
  <si>
    <t>Items that never have V.A.T. on them:-</t>
  </si>
  <si>
    <t>Equipment hire</t>
  </si>
  <si>
    <t>Coaches</t>
  </si>
  <si>
    <t>Plaques - paid by the centre</t>
  </si>
  <si>
    <t>(i) V.A.T.  on Income to the Caravan Club</t>
  </si>
  <si>
    <t>Bank Accounts</t>
  </si>
  <si>
    <t xml:space="preserve">It is strongly recommended that a separate bank account be opened for the rally income and expenditure. Some ralliers have a 'CC Account' or a 'Number 2 Account', but it advisable to speak to the Bank/Building Society before opening an account to ascertain whether any charges will apply for opening the account. Many banks will not make a charge provided the account is not overdrawn. </t>
  </si>
  <si>
    <t>N.B.  Business accounts and some Club accounts are treated differently and attract account charges.</t>
  </si>
  <si>
    <t>If the Bank/Building society do make a charge against the account, the Rally Officer is responsible for meeting the cost and must budget the rally cost accordingly.</t>
  </si>
  <si>
    <t>(ii) V.A.T. on Expenditure where V.A.T. receipts are obtained.</t>
  </si>
  <si>
    <t>(iii) To claim VAT you MUST provide a valid VAT receipt.</t>
  </si>
  <si>
    <t>Bank Interest</t>
  </si>
  <si>
    <t>Surplus Level Required</t>
  </si>
  <si>
    <t>The Committee also decided that the same surplus should be levied on Holiday Rallies on the same basis, per van per night.</t>
  </si>
  <si>
    <t>Unless we achieve these levels of return, the present level of expenditure cannot be maintained and services to ralliers will have to be cut.</t>
  </si>
  <si>
    <t>Socials event not run in conjunction with rallies should aim for a minimum surplus of £10.</t>
  </si>
  <si>
    <t>Cheques made payable to the Centre</t>
  </si>
  <si>
    <t>Advice</t>
  </si>
  <si>
    <t>Advice on preparing estimates for fixing rally fees etc., is always available from the Treasurer, as is help on matters of V.A.T. or completing the accounts.</t>
  </si>
  <si>
    <t xml:space="preserve">Errors </t>
  </si>
  <si>
    <t>Enter details</t>
  </si>
  <si>
    <t>Venue name</t>
  </si>
  <si>
    <t>Event date</t>
  </si>
  <si>
    <t>Cancellation and refunds</t>
  </si>
  <si>
    <t>For standard weekend rallies the full rally fee less a cancellation charge of £2.00 will be refunded when a cancellation is received in writing more than 10 days prior to the start of the event. For events bookable outside the 10-week booking rule different cancellation and refund policies can apply, the relevant booking forms will state these details. NB: Members who book onto a rally and cancel/do not attend will be responsible for any expenses incurred on their behalf.</t>
  </si>
  <si>
    <t>It is best to describe this in the way of an example. Therefore the rally fee is £20 and the refund is £18. IE the rallier has cancelled in the 10 days before the start of the rally.</t>
  </si>
  <si>
    <t>The nett effect is still the same, the rallier is refunded £18, the Rally Return form balances £18 but you have been able to claim some VAT back on the money returned and have £2.00 to spend.</t>
  </si>
  <si>
    <t>No of vans</t>
  </si>
  <si>
    <t>2. Site fees</t>
  </si>
  <si>
    <t>Cancellation of Rallies by the Centre or by Rally Officers</t>
  </si>
  <si>
    <t>Administration Fee £10</t>
  </si>
  <si>
    <t>4. Other income (give brief details)</t>
  </si>
  <si>
    <t>1. Rally fees</t>
  </si>
  <si>
    <t>Child @</t>
  </si>
  <si>
    <t>Adult @</t>
  </si>
  <si>
    <t>Signature of Accountable Rally Officer :</t>
  </si>
  <si>
    <t>Surplus per van per night 20p</t>
  </si>
  <si>
    <t>If a Rally is cancelled either by The Centre or the Rally Officer, the Rally Officer must contact and advise all ralliers and the Chairman/Treasurer as soon as possible. Ralliers must be recompensed in full. If costs have been incurred, a full breakdown with receipts must be forwarded to the Treasurer within fourteen days. The Centre will recompense the Rally Officer any costs incurred on official receipts presented. Any items purchased for the Rally will become the property of the Centre.</t>
  </si>
  <si>
    <t xml:space="preserve">Minor errors on V.A.T. etc., or Rally Accounts, will be altered by the Treasurer without comment. All other problems will be referred back to the Rally Officer or Event Organizer by either telephone or email. Your assistance in clearing these queries quickly will be appreciated. </t>
  </si>
  <si>
    <t>some food items, luxuries EG chocolate, biscuits etc</t>
  </si>
  <si>
    <t>4.  Plaques (include  P&amp;P / exclude VAT)</t>
  </si>
  <si>
    <t>2.  Hire of hall</t>
  </si>
  <si>
    <t>3.  Administration charge</t>
  </si>
  <si>
    <t>5.  Postage</t>
  </si>
  <si>
    <t>NUMBERS</t>
  </si>
  <si>
    <t>Number</t>
  </si>
  <si>
    <t>TOTALS</t>
  </si>
  <si>
    <t>Nett</t>
  </si>
  <si>
    <t>Vat</t>
  </si>
  <si>
    <t>Total</t>
  </si>
  <si>
    <t>Total Nett</t>
  </si>
  <si>
    <t>Columns in</t>
  </si>
  <si>
    <t>yellow</t>
  </si>
  <si>
    <t>(NB. Instructions for use of this return are on the first tab. Receipts can be totalled in "Receipts" tab)</t>
  </si>
  <si>
    <r>
      <t xml:space="preserve">Instructions and account forms will be issued to Event/Rally Organizers in January of each year. Please retain your documents until your event/rally is completed and return your accounts to the Centre Treasurer within </t>
    </r>
    <r>
      <rPr>
        <b/>
        <sz val="10"/>
        <rFont val="Arial"/>
        <family val="2"/>
      </rPr>
      <t>FOURTEEN DAYS</t>
    </r>
    <r>
      <rPr>
        <sz val="10"/>
        <rFont val="Arial"/>
        <family val="2"/>
      </rPr>
      <t xml:space="preserve"> of the event/rally.</t>
    </r>
  </si>
  <si>
    <r>
      <t xml:space="preserve">In </t>
    </r>
    <r>
      <rPr>
        <b/>
        <sz val="10"/>
        <rFont val="Arial"/>
        <family val="2"/>
      </rPr>
      <t>Income</t>
    </r>
    <r>
      <rPr>
        <sz val="10"/>
        <rFont val="Arial"/>
        <family val="2"/>
      </rPr>
      <t xml:space="preserve"> you enter £20, giving £16.67 nett and £3.33 as VAT</t>
    </r>
  </si>
  <si>
    <r>
      <t xml:space="preserve">In </t>
    </r>
    <r>
      <rPr>
        <b/>
        <sz val="10"/>
        <rFont val="Arial"/>
        <family val="2"/>
      </rPr>
      <t>Expenditure</t>
    </r>
    <r>
      <rPr>
        <sz val="10"/>
        <rFont val="Arial"/>
        <family val="2"/>
      </rPr>
      <t xml:space="preserve"> you are now returning £18 to the rallier, this must be spilt into nett and VAT. Using the calculation in point 5 the VAT is £18*1/6 = £3.00. The nett amount is then £18 - £3.00 = £15.00.</t>
    </r>
  </si>
  <si>
    <r>
      <t xml:space="preserve">8. </t>
    </r>
    <r>
      <rPr>
        <b/>
        <sz val="8"/>
        <rFont val="Arial"/>
        <family val="2"/>
      </rPr>
      <t xml:space="preserve"> MONIES PAYABLE TO THE SOUTH LANCASHIRE CENTRE</t>
    </r>
  </si>
  <si>
    <t>Calculated VAT Receipts (EG: ADSA or Tesco)</t>
  </si>
  <si>
    <t xml:space="preserve">Totals in </t>
  </si>
  <si>
    <t>green</t>
  </si>
  <si>
    <t>are transferred to the sheet 'Rally Return'</t>
  </si>
  <si>
    <t>On the 'Rally Return. you only need to complete items in red. (items in red can be over written) Do not use the delete key to clear any contents. If you enter an incorrect value over type it with the correct amount or enter 0 (zero) to clear a field. On the 'Receipts' tab you can enter each of your receipts, one per row, and the totals will be transferred to the expenditure section of the 'Rally Return'.</t>
  </si>
  <si>
    <r>
      <t xml:space="preserve">Please forward any receipts you can obtain with your accounts to substantiate expenditure. A blank Rally booking form should be attached to your accounts. </t>
    </r>
    <r>
      <rPr>
        <b/>
        <sz val="10"/>
        <rFont val="Arial"/>
        <family val="2"/>
      </rPr>
      <t>All expenditure</t>
    </r>
    <r>
      <rPr>
        <sz val="10"/>
        <rFont val="Arial"/>
        <family val="2"/>
      </rPr>
      <t xml:space="preserve"> should have receipts, even personal expenditure on your own receipt.</t>
    </r>
  </si>
  <si>
    <t>Receipts None VAT</t>
  </si>
  <si>
    <t>On this receipt there is</t>
  </si>
  <si>
    <t>no VAT number</t>
  </si>
  <si>
    <t>Even though petrol is</t>
  </si>
  <si>
    <t>vatable. VAT cannot be claimed</t>
  </si>
  <si>
    <t>States here this is not a VAT receipt</t>
  </si>
  <si>
    <t>present on the receipt</t>
  </si>
  <si>
    <r>
      <t xml:space="preserve">To claim VAT a VAT number </t>
    </r>
    <r>
      <rPr>
        <b/>
        <sz val="10"/>
        <rFont val="Arial"/>
        <family val="2"/>
      </rPr>
      <t>MUST</t>
    </r>
    <r>
      <rPr>
        <sz val="10"/>
        <rFont val="Arial"/>
        <family val="2"/>
      </rPr>
      <t xml:space="preserve"> be</t>
    </r>
  </si>
  <si>
    <t>Calculated VAT Receipts</t>
  </si>
  <si>
    <t>ADSA and Tesco have this type of receipt</t>
  </si>
  <si>
    <t>When buying for a rally, personally I avoid both ADSA and Tesco</t>
  </si>
  <si>
    <t>items marked with D are not vattable</t>
  </si>
  <si>
    <t>All items marked with a V are vattable</t>
  </si>
  <si>
    <t>(Cards)</t>
  </si>
  <si>
    <t>(pizza)</t>
  </si>
  <si>
    <t>VAT Receipts</t>
  </si>
  <si>
    <t>Total V</t>
  </si>
  <si>
    <t xml:space="preserve"> - Saving</t>
  </si>
  <si>
    <t>Nett Amt</t>
  </si>
  <si>
    <t>(32.50 divide 6)</t>
  </si>
  <si>
    <t>Total D</t>
  </si>
  <si>
    <t xml:space="preserve"> - saving</t>
  </si>
  <si>
    <r>
      <t xml:space="preserve">(all item in </t>
    </r>
    <r>
      <rPr>
        <b/>
        <sz val="10"/>
        <rFont val="Arial"/>
        <family val="2"/>
      </rPr>
      <t>BOLD</t>
    </r>
    <r>
      <rPr>
        <sz val="10"/>
        <rFont val="Arial"/>
        <family val="2"/>
      </rPr>
      <t>)</t>
    </r>
  </si>
  <si>
    <t>This is the worst thing to do</t>
  </si>
  <si>
    <t>buy personal items and rally</t>
  </si>
  <si>
    <t>items on the same receipt.</t>
  </si>
  <si>
    <t>This case works out OK as the</t>
  </si>
  <si>
    <t>(24.50 divide 6)</t>
  </si>
  <si>
    <t>Total Gross</t>
  </si>
  <si>
    <r>
      <t xml:space="preserve">(Total all </t>
    </r>
    <r>
      <rPr>
        <b/>
        <sz val="10"/>
        <rFont val="Arial"/>
        <family val="2"/>
      </rPr>
      <t>BOLD</t>
    </r>
    <r>
      <rPr>
        <sz val="10"/>
        <rFont val="Arial"/>
        <family val="2"/>
      </rPr>
      <t>)</t>
    </r>
  </si>
  <si>
    <t>TOTAL EXPENDITURE</t>
  </si>
  <si>
    <t>B</t>
  </si>
  <si>
    <t>items crossed out are those on multibuy</t>
  </si>
  <si>
    <t>6.  VAT on income ( C )</t>
  </si>
  <si>
    <t xml:space="preserve">      Less VAT on Expenditure ( D )</t>
  </si>
  <si>
    <t>The minimum cost for standard plaques is £15.50 (includes carriage), if in doubt please check with the supplier or Centre Treasurer.</t>
  </si>
  <si>
    <t>This sheet is optional and has been designed to help with totalling your receipts.</t>
  </si>
  <si>
    <t>If you wish not to use it, just type your receipt totals into the Rally Return.</t>
  </si>
  <si>
    <t>Any interest returned by a Rally Officer to the Centre is liable to Corporation Tax at the prevailing rate. Any such money should not be included as Rally Income, but added in the part where the money to be paid to the Treasurer is calculated under Item 4 'Other Income'.</t>
  </si>
  <si>
    <t>The Committee has decided that to run the Centre it is essential that each rally returns the surplus which this year is 20p per van per night.</t>
  </si>
  <si>
    <r>
      <t xml:space="preserve">All cheques for Rallies or Events must be made payable to the </t>
    </r>
    <r>
      <rPr>
        <b/>
        <sz val="10"/>
        <rFont val="Arial"/>
        <family val="2"/>
      </rPr>
      <t>Caravan Club, South Lancashire Centre.</t>
    </r>
    <r>
      <rPr>
        <sz val="10"/>
        <rFont val="Arial"/>
        <family val="2"/>
      </rPr>
      <t xml:space="preserve"> These can be cleared by, sending to the treasurer 14 days prior to the rally when monies will be returned by a cheque payable to the rally officer. Any cash received must also be transferred to the centre by personal cheque so complete transparancy of movement of money is available to any auditor. </t>
    </r>
    <r>
      <rPr>
        <b/>
        <sz val="10"/>
        <rFont val="Arial"/>
        <family val="2"/>
      </rPr>
      <t>Cheques MUST NOT be made payable to individual rally officers!</t>
    </r>
  </si>
  <si>
    <t>Supplier</t>
  </si>
  <si>
    <t>Description</t>
  </si>
  <si>
    <t>Nett Amt
(No Vat)</t>
  </si>
  <si>
    <t>Nett Amt
(Vatable)</t>
  </si>
  <si>
    <t>Total
Nett</t>
  </si>
  <si>
    <t>VAT
on (F)</t>
  </si>
  <si>
    <t>Total Amt
(on receipt)</t>
  </si>
  <si>
    <t>Enter 1 receipt per row, starting a row 11.</t>
  </si>
  <si>
    <t>are automatically calculated and are protected.</t>
  </si>
  <si>
    <t>Number your receipts with the corresponding number in column A.</t>
  </si>
  <si>
    <t>VAT calculator from gross amount</t>
  </si>
  <si>
    <t>Gross</t>
  </si>
  <si>
    <t>(Enter full gross amount)</t>
  </si>
  <si>
    <t>1.  Site fee / Hire of venue</t>
  </si>
  <si>
    <t>number of vans + rally officers</t>
  </si>
  <si>
    <r>
      <t xml:space="preserve">BACS payment: </t>
    </r>
    <r>
      <rPr>
        <sz val="10"/>
        <rFont val="Arial"/>
        <family val="2"/>
      </rPr>
      <t>sort code:05-00-05  Account No:04265501 reference: Rally Name</t>
    </r>
  </si>
  <si>
    <t>Mr Colin Buckley</t>
  </si>
  <si>
    <t>62 Ripon Hall Ave</t>
  </si>
  <si>
    <t>Ramsbottom</t>
  </si>
  <si>
    <t>Bury, BL0 9RE</t>
  </si>
  <si>
    <t>Tel 07961 913695</t>
  </si>
  <si>
    <t>Rally Fee Refunded (example below is at 20% VAT)</t>
  </si>
  <si>
    <t>VAT fields should be completed at the current rate of VAT applicable to each item. The standard rate of VAT is if you have a receipt for £10.00 and all items are vatable, the vat can be calculated by using this formula: £10.00*1/6 = £2.00. (VAT @ 20%)</t>
  </si>
  <si>
    <t>VAT at 12.5% Net = Gross / 1.125</t>
  </si>
  <si>
    <r>
      <rPr>
        <b/>
        <sz val="8"/>
        <rFont val="Arial"/>
        <family val="2"/>
      </rPr>
      <t>BACS payment:</t>
    </r>
    <r>
      <rPr>
        <sz val="8"/>
        <rFont val="Arial"/>
        <family val="2"/>
      </rPr>
      <t xml:space="preserve"> sort code:05-00-05  Account No:04265501  reference: Rally Name</t>
    </r>
  </si>
  <si>
    <r>
      <rPr>
        <b/>
        <sz val="8"/>
        <rFont val="Arial"/>
        <family val="2"/>
      </rPr>
      <t>Cheques (no cash) payable to:</t>
    </r>
    <r>
      <rPr>
        <sz val="8"/>
        <rFont val="Arial"/>
        <family val="2"/>
      </rPr>
      <t xml:space="preserve"> South Lancashire Centre of the Caravan Club</t>
    </r>
  </si>
  <si>
    <r>
      <t>SOUTH LANCASHIRE CENTRE OF THE CARAVAN CLUB</t>
    </r>
    <r>
      <rPr>
        <sz val="10"/>
        <rFont val="Arial"/>
        <family val="2"/>
      </rPr>
      <t>' and be crossed.</t>
    </r>
  </si>
  <si>
    <t>This spreadsheet has been designed to help rally officers to easily complete the rally return. The actual return form is on the next tab of this spreadsheet. (just click the "Rally Return" tab at the bottom) Two additional TABS for receipts and refunds, data entered on these tabs are automatically transferred to the correct cells on the rally return.</t>
  </si>
  <si>
    <t>South Lancashire Centre of the Caravan and Motorhome Club</t>
  </si>
  <si>
    <t>Sign with your name</t>
  </si>
  <si>
    <t>South Lancashire Centre of the Caravan and Motorhome Club - Rally Return</t>
  </si>
  <si>
    <t>6.  Receipts (from Receipts TAB)</t>
  </si>
  <si>
    <t>7. Rally fees refunded (from Refunds TAB, See note 14)</t>
  </si>
  <si>
    <t>If you wish not to use it, just type your refund totals into the Rally Return.</t>
  </si>
  <si>
    <t>Rallier name</t>
  </si>
  <si>
    <t>Date refunded</t>
  </si>
  <si>
    <t>Gross  (Refund amount)</t>
  </si>
  <si>
    <t>This sheet is optional and has been designed to help with totalling rally fee refunds.</t>
  </si>
  <si>
    <t>Enter 1 refund per row, starting a row 9.</t>
  </si>
  <si>
    <t>Net</t>
  </si>
  <si>
    <t>The VAT and net columns are automatically calculated</t>
  </si>
  <si>
    <t>Vat rate is</t>
  </si>
  <si>
    <t>Totals</t>
  </si>
  <si>
    <t>Rally Return - instructions</t>
  </si>
  <si>
    <t>Vat rate</t>
  </si>
  <si>
    <t>Please email the completed form plus scans of all receipts to treasurer@southlancscentre.com</t>
  </si>
  <si>
    <t>and bacs the money to the the account shown on the rally return.</t>
  </si>
  <si>
    <t>Alternatively you can post the return, receipts and cheque to;</t>
  </si>
  <si>
    <t>3.  Surplus (20p per night per outfit)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</si>
</sst>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21" x14ac:knownFonts="1">
    <font>
      <sz val="10"/>
      <name val="MS Sans Serif"/>
    </font>
    <font>
      <sz val="10"/>
      <name val="MS Sans Serif"/>
    </font>
    <font>
      <sz val="14"/>
      <name val="Arial"/>
      <family val="2"/>
    </font>
    <font>
      <sz val="8"/>
      <name val="MS Sans Serif"/>
    </font>
    <font>
      <sz val="10"/>
      <name val="Arial"/>
      <family val="2"/>
    </font>
    <font>
      <b/>
      <sz val="10"/>
      <name val="Arial"/>
      <family val="2"/>
    </font>
    <font>
      <b/>
      <u/>
      <sz val="10"/>
      <name val="Arial"/>
      <family val="2"/>
    </font>
    <font>
      <sz val="7.5"/>
      <name val="Arial"/>
      <family val="2"/>
    </font>
    <font>
      <sz val="8"/>
      <name val="Arial"/>
      <family val="2"/>
    </font>
    <font>
      <sz val="8"/>
      <color indexed="10"/>
      <name val="Arial"/>
      <family val="2"/>
    </font>
    <font>
      <sz val="7.5"/>
      <color indexed="10"/>
      <name val="Arial"/>
      <family val="2"/>
    </font>
    <font>
      <b/>
      <u/>
      <sz val="8"/>
      <name val="Arial"/>
      <family val="2"/>
    </font>
    <font>
      <b/>
      <sz val="8"/>
      <name val="Arial"/>
      <family val="2"/>
    </font>
    <font>
      <b/>
      <sz val="7.5"/>
      <name val="Arial"/>
      <family val="2"/>
    </font>
    <font>
      <sz val="8"/>
      <color indexed="8"/>
      <name val="Arial"/>
      <family val="2"/>
    </font>
    <font>
      <sz val="10"/>
      <color theme="0"/>
      <name val="Arial"/>
      <family val="2"/>
    </font>
    <font>
      <sz val="10"/>
      <color theme="0" tint="-0.249977111117893"/>
      <name val="Arial"/>
      <family val="2"/>
    </font>
    <font>
      <b/>
      <sz val="10"/>
      <color rgb="FFFF0000"/>
      <name val="Arial"/>
      <family val="2"/>
    </font>
    <font>
      <sz val="20"/>
      <color theme="3" tint="0.39997558519241921"/>
      <name val="Arial"/>
      <family val="2"/>
    </font>
    <font>
      <sz val="8"/>
      <color rgb="FFFF0000"/>
      <name val="Arial"/>
      <family val="2"/>
    </font>
    <font>
      <sz val="16"/>
      <color rgb="FFFF0000"/>
      <name val="Brush Script MT"/>
      <family val="4"/>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8" fontId="1" fillId="0" borderId="0" applyFont="0" applyFill="0" applyBorder="0" applyAlignment="0" applyProtection="0"/>
  </cellStyleXfs>
  <cellXfs count="166">
    <xf numFmtId="0" fontId="0" fillId="0" borderId="0" xfId="0"/>
    <xf numFmtId="0" fontId="2" fillId="0" borderId="0" xfId="0" applyFont="1" applyBorder="1" applyAlignment="1">
      <alignment horizontal="center" wrapText="1"/>
    </xf>
    <xf numFmtId="0" fontId="4" fillId="0" borderId="0" xfId="0" applyFont="1" applyBorder="1" applyAlignment="1">
      <alignment horizontal="center" vertical="top"/>
    </xf>
    <xf numFmtId="0" fontId="4" fillId="0" borderId="0" xfId="0" applyFont="1" applyBorder="1"/>
    <xf numFmtId="0" fontId="5" fillId="0" borderId="0" xfId="0" applyFont="1" applyBorder="1" applyAlignment="1">
      <alignment wrapText="1"/>
    </xf>
    <xf numFmtId="0" fontId="4" fillId="0" borderId="0" xfId="0" applyFont="1" applyBorder="1" applyAlignment="1">
      <alignment wrapText="1"/>
    </xf>
    <xf numFmtId="0" fontId="6" fillId="0" borderId="0" xfId="0" applyFont="1" applyBorder="1" applyAlignment="1">
      <alignment horizontal="center" vertical="top"/>
    </xf>
    <xf numFmtId="0" fontId="4" fillId="0" borderId="0" xfId="0" applyFont="1" applyFill="1" applyBorder="1" applyAlignment="1">
      <alignment wrapText="1"/>
    </xf>
    <xf numFmtId="0" fontId="6" fillId="0" borderId="0" xfId="0" applyFont="1" applyFill="1" applyBorder="1" applyAlignment="1">
      <alignment wrapText="1"/>
    </xf>
    <xf numFmtId="0" fontId="5" fillId="0" borderId="0" xfId="0" quotePrefix="1" applyFont="1" applyFill="1" applyBorder="1" applyAlignment="1">
      <alignment wrapText="1"/>
    </xf>
    <xf numFmtId="0" fontId="5" fillId="0" borderId="0" xfId="0" applyFont="1" applyFill="1" applyBorder="1" applyAlignment="1">
      <alignment wrapText="1"/>
    </xf>
    <xf numFmtId="164" fontId="4" fillId="4" borderId="0" xfId="0" applyNumberFormat="1" applyFont="1" applyFill="1" applyBorder="1"/>
    <xf numFmtId="164" fontId="4" fillId="0" borderId="0" xfId="0" applyNumberFormat="1" applyFont="1" applyBorder="1"/>
    <xf numFmtId="0" fontId="4" fillId="0" borderId="0" xfId="0" applyNumberFormat="1" applyFont="1" applyFill="1" applyBorder="1" applyAlignment="1">
      <alignment wrapText="1"/>
    </xf>
    <xf numFmtId="0" fontId="4" fillId="0" borderId="0" xfId="0" applyNumberFormat="1" applyFont="1" applyBorder="1" applyAlignment="1">
      <alignment wrapText="1"/>
    </xf>
    <xf numFmtId="0" fontId="5" fillId="0" borderId="0" xfId="0" applyNumberFormat="1" applyFont="1" applyBorder="1" applyAlignment="1">
      <alignment wrapText="1"/>
    </xf>
    <xf numFmtId="0" fontId="7" fillId="0" borderId="0" xfId="0" applyFont="1" applyBorder="1"/>
    <xf numFmtId="4" fontId="7" fillId="0" borderId="0" xfId="0" applyNumberFormat="1" applyFont="1" applyBorder="1" applyAlignment="1">
      <alignment horizontal="center"/>
    </xf>
    <xf numFmtId="4" fontId="7" fillId="0" borderId="0" xfId="0" applyNumberFormat="1" applyFont="1" applyBorder="1"/>
    <xf numFmtId="4" fontId="7" fillId="0" borderId="0" xfId="1" applyNumberFormat="1" applyFont="1" applyBorder="1"/>
    <xf numFmtId="49" fontId="7" fillId="0" borderId="0" xfId="0" applyNumberFormat="1" applyFont="1" applyBorder="1" applyAlignment="1">
      <alignment horizontal="center"/>
    </xf>
    <xf numFmtId="0" fontId="8" fillId="0" borderId="0" xfId="0" applyFont="1" applyBorder="1" applyAlignment="1">
      <alignment horizontal="right"/>
    </xf>
    <xf numFmtId="4" fontId="8" fillId="0" borderId="0" xfId="0" applyNumberFormat="1" applyFont="1" applyBorder="1" applyAlignment="1">
      <alignment horizontal="right"/>
    </xf>
    <xf numFmtId="4" fontId="8" fillId="0" borderId="0" xfId="0" applyNumberFormat="1" applyFont="1" applyBorder="1" applyAlignment="1">
      <alignment horizontal="center"/>
    </xf>
    <xf numFmtId="4" fontId="10" fillId="0" borderId="0" xfId="0" applyNumberFormat="1" applyFont="1" applyBorder="1" applyProtection="1">
      <protection locked="0"/>
    </xf>
    <xf numFmtId="0" fontId="11" fillId="0" borderId="2" xfId="0" applyFont="1" applyBorder="1" applyAlignment="1">
      <alignment horizontal="center"/>
    </xf>
    <xf numFmtId="0" fontId="12" fillId="0" borderId="3" xfId="0" applyFont="1" applyBorder="1" applyAlignment="1">
      <alignment horizontal="center"/>
    </xf>
    <xf numFmtId="4" fontId="12" fillId="0" borderId="4" xfId="0" applyNumberFormat="1" applyFont="1" applyBorder="1" applyAlignment="1">
      <alignment horizontal="center"/>
    </xf>
    <xf numFmtId="4" fontId="12" fillId="0" borderId="5" xfId="0" applyNumberFormat="1" applyFont="1" applyBorder="1" applyAlignment="1">
      <alignment horizontal="center"/>
    </xf>
    <xf numFmtId="4" fontId="12" fillId="0" borderId="0" xfId="0" applyNumberFormat="1" applyFont="1" applyBorder="1" applyAlignment="1">
      <alignment horizontal="center"/>
    </xf>
    <xf numFmtId="4" fontId="11" fillId="0" borderId="2" xfId="0" applyNumberFormat="1" applyFont="1" applyBorder="1" applyAlignment="1">
      <alignment horizontal="left"/>
    </xf>
    <xf numFmtId="4" fontId="11" fillId="0" borderId="4" xfId="0" applyNumberFormat="1" applyFont="1" applyBorder="1" applyAlignment="1">
      <alignment horizontal="center"/>
    </xf>
    <xf numFmtId="4" fontId="12" fillId="0" borderId="5" xfId="1" applyNumberFormat="1" applyFont="1" applyBorder="1" applyAlignment="1">
      <alignment horizontal="center"/>
    </xf>
    <xf numFmtId="49" fontId="12" fillId="0" borderId="5" xfId="0" applyNumberFormat="1" applyFont="1" applyBorder="1" applyAlignment="1">
      <alignment horizontal="center"/>
    </xf>
    <xf numFmtId="0" fontId="13" fillId="0" borderId="0" xfId="0" applyFont="1" applyBorder="1" applyAlignment="1">
      <alignment horizontal="center"/>
    </xf>
    <xf numFmtId="0" fontId="12" fillId="0" borderId="6" xfId="0" applyFont="1" applyBorder="1" applyAlignment="1">
      <alignment horizontal="left"/>
    </xf>
    <xf numFmtId="0" fontId="12" fillId="0" borderId="0" xfId="0" applyFont="1" applyBorder="1" applyAlignment="1">
      <alignment horizontal="center"/>
    </xf>
    <xf numFmtId="4" fontId="12" fillId="0" borderId="7" xfId="0" applyNumberFormat="1" applyFont="1" applyBorder="1" applyAlignment="1">
      <alignment horizontal="center"/>
    </xf>
    <xf numFmtId="4" fontId="12" fillId="0" borderId="8" xfId="0" applyNumberFormat="1" applyFont="1" applyBorder="1" applyAlignment="1">
      <alignment horizontal="center"/>
    </xf>
    <xf numFmtId="4" fontId="12" fillId="0" borderId="8" xfId="0" applyNumberFormat="1" applyFont="1" applyBorder="1" applyAlignment="1">
      <alignment horizontal="left"/>
    </xf>
    <xf numFmtId="4" fontId="12" fillId="0" borderId="8" xfId="1" applyNumberFormat="1" applyFont="1" applyBorder="1" applyAlignment="1">
      <alignment horizontal="center"/>
    </xf>
    <xf numFmtId="49" fontId="12" fillId="0" borderId="8" xfId="0" applyNumberFormat="1"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4" fontId="12" fillId="0" borderId="11" xfId="0" applyNumberFormat="1" applyFont="1" applyBorder="1" applyAlignment="1">
      <alignment horizontal="center"/>
    </xf>
    <xf numFmtId="4" fontId="12" fillId="0" borderId="12" xfId="0" applyNumberFormat="1" applyFont="1" applyBorder="1" applyAlignment="1">
      <alignment horizontal="center"/>
    </xf>
    <xf numFmtId="4" fontId="12" fillId="0" borderId="12" xfId="0" applyNumberFormat="1" applyFont="1" applyBorder="1" applyAlignment="1">
      <alignment horizontal="left"/>
    </xf>
    <xf numFmtId="4" fontId="12" fillId="0" borderId="12" xfId="1" applyNumberFormat="1" applyFont="1" applyBorder="1" applyAlignment="1">
      <alignment horizontal="center"/>
    </xf>
    <xf numFmtId="49" fontId="12" fillId="0" borderId="12" xfId="0" applyNumberFormat="1" applyFont="1" applyBorder="1" applyAlignment="1">
      <alignment horizontal="center"/>
    </xf>
    <xf numFmtId="8" fontId="8" fillId="0" borderId="13" xfId="1" applyFont="1" applyBorder="1"/>
    <xf numFmtId="0" fontId="9" fillId="0" borderId="14" xfId="0" applyFont="1" applyBorder="1" applyProtection="1">
      <protection locked="0"/>
    </xf>
    <xf numFmtId="0" fontId="14" fillId="0" borderId="14" xfId="0" applyFont="1" applyBorder="1"/>
    <xf numFmtId="4" fontId="8" fillId="0" borderId="1" xfId="1" applyNumberFormat="1" applyFont="1" applyBorder="1" applyAlignment="1">
      <alignment horizontal="center"/>
    </xf>
    <xf numFmtId="4" fontId="8" fillId="0" borderId="0" xfId="1" applyNumberFormat="1" applyFont="1" applyBorder="1" applyAlignment="1">
      <alignment horizontal="center"/>
    </xf>
    <xf numFmtId="4" fontId="9" fillId="0" borderId="1" xfId="1" applyNumberFormat="1" applyFont="1" applyBorder="1" applyProtection="1">
      <protection locked="0"/>
    </xf>
    <xf numFmtId="8" fontId="7" fillId="0" borderId="0" xfId="1" applyFont="1" applyBorder="1"/>
    <xf numFmtId="0" fontId="8" fillId="0" borderId="13" xfId="0" applyFont="1" applyBorder="1"/>
    <xf numFmtId="0" fontId="8" fillId="0" borderId="2" xfId="0" applyFont="1" applyBorder="1"/>
    <xf numFmtId="0" fontId="9" fillId="0" borderId="3" xfId="0" applyFont="1" applyBorder="1" applyProtection="1">
      <protection locked="0"/>
    </xf>
    <xf numFmtId="0" fontId="14" fillId="0" borderId="3" xfId="0" applyFont="1" applyBorder="1"/>
    <xf numFmtId="4" fontId="9" fillId="3" borderId="1" xfId="1" applyNumberFormat="1" applyFont="1" applyFill="1" applyBorder="1" applyProtection="1"/>
    <xf numFmtId="4" fontId="8" fillId="2" borderId="0" xfId="1" applyNumberFormat="1" applyFont="1" applyFill="1" applyBorder="1" applyAlignment="1">
      <alignment horizontal="center"/>
    </xf>
    <xf numFmtId="0" fontId="12" fillId="0" borderId="2" xfId="0" applyFont="1" applyBorder="1" applyAlignment="1">
      <alignment horizontal="center"/>
    </xf>
    <xf numFmtId="0" fontId="8" fillId="0" borderId="3" xfId="0" applyFont="1" applyBorder="1"/>
    <xf numFmtId="4" fontId="8" fillId="0" borderId="4" xfId="1" applyNumberFormat="1" applyFont="1" applyBorder="1" applyAlignment="1">
      <alignment horizontal="center"/>
    </xf>
    <xf numFmtId="0" fontId="8" fillId="0" borderId="14" xfId="0" applyFont="1" applyBorder="1" applyAlignment="1">
      <alignment horizontal="center"/>
    </xf>
    <xf numFmtId="4" fontId="8" fillId="0" borderId="15" xfId="1" applyNumberFormat="1" applyFont="1" applyBorder="1" applyAlignment="1">
      <alignment horizontal="center"/>
    </xf>
    <xf numFmtId="0" fontId="8" fillId="0" borderId="0" xfId="0" applyFont="1" applyBorder="1"/>
    <xf numFmtId="0" fontId="8" fillId="0" borderId="0" xfId="0" applyFont="1" applyBorder="1" applyAlignment="1">
      <alignment horizontal="center"/>
    </xf>
    <xf numFmtId="4" fontId="8" fillId="0" borderId="3" xfId="1" applyNumberFormat="1" applyFont="1" applyBorder="1" applyAlignment="1">
      <alignment horizontal="center"/>
    </xf>
    <xf numFmtId="0" fontId="8" fillId="0" borderId="10" xfId="0" applyFont="1" applyBorder="1"/>
    <xf numFmtId="0" fontId="11" fillId="0" borderId="13" xfId="0" applyFont="1" applyBorder="1" applyAlignment="1">
      <alignment horizontal="center"/>
    </xf>
    <xf numFmtId="0" fontId="8" fillId="0" borderId="14" xfId="0" applyFont="1" applyBorder="1"/>
    <xf numFmtId="4" fontId="8" fillId="0" borderId="6" xfId="1" applyNumberFormat="1" applyFont="1" applyBorder="1" applyAlignment="1">
      <alignment horizontal="center"/>
    </xf>
    <xf numFmtId="4" fontId="8" fillId="0" borderId="14" xfId="1" applyNumberFormat="1" applyFont="1" applyBorder="1" applyAlignment="1">
      <alignment horizontal="center"/>
    </xf>
    <xf numFmtId="4" fontId="8" fillId="0" borderId="0" xfId="1" applyNumberFormat="1" applyFont="1" applyBorder="1" applyAlignment="1">
      <alignment horizontal="left"/>
    </xf>
    <xf numFmtId="4" fontId="8" fillId="0" borderId="14" xfId="0" applyNumberFormat="1" applyFont="1" applyBorder="1" applyAlignment="1">
      <alignment horizontal="center"/>
    </xf>
    <xf numFmtId="49" fontId="8" fillId="0" borderId="1" xfId="0" applyNumberFormat="1" applyFont="1" applyBorder="1" applyAlignment="1">
      <alignment horizontal="center"/>
    </xf>
    <xf numFmtId="0" fontId="8" fillId="0" borderId="3" xfId="0" applyFont="1" applyBorder="1" applyAlignment="1">
      <alignment horizontal="right"/>
    </xf>
    <xf numFmtId="0" fontId="8" fillId="0" borderId="9" xfId="0" applyFont="1" applyBorder="1" applyAlignment="1">
      <alignment horizontal="left"/>
    </xf>
    <xf numFmtId="0" fontId="8" fillId="0" borderId="9" xfId="0" applyFont="1" applyBorder="1"/>
    <xf numFmtId="0" fontId="8" fillId="0" borderId="6" xfId="0" applyFont="1" applyBorder="1"/>
    <xf numFmtId="4" fontId="8" fillId="0" borderId="6" xfId="0" applyNumberFormat="1" applyFont="1" applyBorder="1" applyAlignment="1">
      <alignment horizontal="center"/>
    </xf>
    <xf numFmtId="0" fontId="12" fillId="0" borderId="6" xfId="0" applyFont="1" applyBorder="1"/>
    <xf numFmtId="4" fontId="8" fillId="0" borderId="4" xfId="0" applyNumberFormat="1" applyFont="1" applyBorder="1" applyAlignment="1">
      <alignment horizontal="center"/>
    </xf>
    <xf numFmtId="4" fontId="8" fillId="0" borderId="7" xfId="0" applyNumberFormat="1" applyFont="1" applyBorder="1" applyAlignment="1">
      <alignment horizontal="center"/>
    </xf>
    <xf numFmtId="4" fontId="7" fillId="0" borderId="3" xfId="0" applyNumberFormat="1" applyFont="1" applyBorder="1" applyAlignment="1">
      <alignment horizontal="center"/>
    </xf>
    <xf numFmtId="0" fontId="4" fillId="0" borderId="0" xfId="0" applyFont="1" applyFill="1"/>
    <xf numFmtId="0" fontId="2" fillId="0" borderId="0" xfId="0" applyFont="1" applyFill="1" applyAlignment="1">
      <alignment horizontal="right"/>
    </xf>
    <xf numFmtId="2" fontId="2" fillId="6" borderId="0" xfId="0" applyNumberFormat="1" applyFont="1" applyFill="1" applyAlignment="1">
      <alignment horizontal="center"/>
    </xf>
    <xf numFmtId="2" fontId="2" fillId="0" borderId="0" xfId="0" applyNumberFormat="1" applyFont="1" applyFill="1" applyAlignment="1">
      <alignment horizontal="left"/>
    </xf>
    <xf numFmtId="2" fontId="2" fillId="0" borderId="0" xfId="0" applyNumberFormat="1" applyFont="1" applyFill="1" applyAlignment="1">
      <alignment horizontal="right"/>
    </xf>
    <xf numFmtId="2" fontId="4" fillId="0" borderId="0" xfId="0" applyNumberFormat="1" applyFont="1" applyFill="1"/>
    <xf numFmtId="0" fontId="4" fillId="0" borderId="0" xfId="0" applyFont="1"/>
    <xf numFmtId="2" fontId="4" fillId="0" borderId="0" xfId="0" applyNumberFormat="1" applyFont="1" applyFill="1" applyAlignment="1">
      <alignment horizontal="right"/>
    </xf>
    <xf numFmtId="0" fontId="5" fillId="0" borderId="0" xfId="0" applyFont="1"/>
    <xf numFmtId="2" fontId="5" fillId="0" borderId="0" xfId="0" applyNumberFormat="1" applyFont="1" applyAlignment="1">
      <alignment horizontal="right"/>
    </xf>
    <xf numFmtId="2" fontId="4" fillId="0" borderId="0" xfId="0" applyNumberFormat="1" applyFont="1" applyAlignment="1">
      <alignment horizontal="right"/>
    </xf>
    <xf numFmtId="0" fontId="4" fillId="0" borderId="0" xfId="0" applyFont="1" applyAlignment="1">
      <alignment horizontal="center"/>
    </xf>
    <xf numFmtId="2" fontId="4" fillId="0" borderId="0" xfId="0" applyNumberFormat="1" applyFont="1"/>
    <xf numFmtId="2" fontId="4" fillId="6" borderId="0" xfId="0" applyNumberFormat="1" applyFont="1" applyFill="1"/>
    <xf numFmtId="4" fontId="8" fillId="0" borderId="1" xfId="1" applyNumberFormat="1" applyFont="1" applyBorder="1" applyAlignment="1">
      <alignment horizontal="right"/>
    </xf>
    <xf numFmtId="4" fontId="8" fillId="6" borderId="1" xfId="1" applyNumberFormat="1" applyFont="1" applyFill="1" applyBorder="1" applyAlignment="1">
      <alignment horizontal="right"/>
    </xf>
    <xf numFmtId="4" fontId="8" fillId="3" borderId="8" xfId="1" applyNumberFormat="1" applyFont="1" applyFill="1" applyBorder="1" applyAlignment="1">
      <alignment horizontal="right"/>
    </xf>
    <xf numFmtId="4" fontId="9" fillId="0" borderId="1" xfId="1" applyNumberFormat="1" applyFont="1" applyBorder="1" applyAlignment="1" applyProtection="1">
      <alignment horizontal="right"/>
      <protection locked="0"/>
    </xf>
    <xf numFmtId="4" fontId="12" fillId="0" borderId="16" xfId="1" applyNumberFormat="1" applyFont="1" applyBorder="1" applyAlignment="1">
      <alignment horizontal="right"/>
    </xf>
    <xf numFmtId="4" fontId="9" fillId="0" borderId="15" xfId="1" applyNumberFormat="1" applyFont="1" applyBorder="1" applyAlignment="1" applyProtection="1">
      <alignment horizontal="right"/>
      <protection locked="0"/>
    </xf>
    <xf numFmtId="4" fontId="9" fillId="0" borderId="4" xfId="1" applyNumberFormat="1" applyFont="1" applyBorder="1" applyAlignment="1" applyProtection="1">
      <alignment horizontal="right"/>
      <protection locked="0"/>
    </xf>
    <xf numFmtId="4" fontId="12" fillId="0" borderId="1" xfId="0" applyNumberFormat="1" applyFont="1" applyBorder="1" applyAlignment="1">
      <alignment horizontal="left"/>
    </xf>
    <xf numFmtId="4" fontId="12" fillId="0" borderId="1" xfId="0" applyNumberFormat="1" applyFont="1" applyBorder="1" applyAlignment="1">
      <alignment horizontal="center"/>
    </xf>
    <xf numFmtId="4" fontId="12" fillId="0" borderId="1" xfId="1" applyNumberFormat="1" applyFont="1" applyBorder="1"/>
    <xf numFmtId="0" fontId="16" fillId="0" borderId="0" xfId="0" applyFont="1" applyFill="1"/>
    <xf numFmtId="0" fontId="4" fillId="0" borderId="0" xfId="0" applyFont="1" applyFill="1" applyAlignment="1">
      <alignment horizontal="right"/>
    </xf>
    <xf numFmtId="2" fontId="4" fillId="0" borderId="0" xfId="0" applyNumberFormat="1" applyFont="1" applyFill="1" applyAlignment="1">
      <alignment horizontal="center"/>
    </xf>
    <xf numFmtId="2" fontId="4" fillId="0" borderId="0" xfId="0" applyNumberFormat="1" applyFont="1" applyFill="1" applyAlignment="1">
      <alignment horizontal="left"/>
    </xf>
    <xf numFmtId="2" fontId="5" fillId="8" borderId="0" xfId="0" applyNumberFormat="1" applyFont="1" applyFill="1" applyAlignment="1">
      <alignment horizontal="right"/>
    </xf>
    <xf numFmtId="2" fontId="4" fillId="8" borderId="0" xfId="0" applyNumberFormat="1" applyFont="1" applyFill="1" applyAlignment="1">
      <alignment horizontal="center"/>
    </xf>
    <xf numFmtId="0" fontId="17" fillId="0" borderId="0" xfId="0" applyFont="1" applyFill="1" applyBorder="1" applyAlignment="1">
      <alignment wrapText="1"/>
    </xf>
    <xf numFmtId="0" fontId="18" fillId="0" borderId="0" xfId="0" applyFont="1"/>
    <xf numFmtId="165" fontId="4" fillId="0" borderId="0" xfId="0" applyNumberFormat="1" applyFont="1"/>
    <xf numFmtId="165" fontId="5" fillId="0" borderId="0" xfId="0" applyNumberFormat="1" applyFont="1"/>
    <xf numFmtId="4" fontId="7" fillId="0" borderId="13" xfId="0" applyNumberFormat="1" applyFont="1" applyBorder="1"/>
    <xf numFmtId="4" fontId="7" fillId="0" borderId="14" xfId="0" applyNumberFormat="1" applyFont="1" applyBorder="1"/>
    <xf numFmtId="49" fontId="7" fillId="0" borderId="15" xfId="0" applyNumberFormat="1" applyFont="1" applyBorder="1" applyAlignment="1">
      <alignment horizontal="center"/>
    </xf>
    <xf numFmtId="4" fontId="7" fillId="0" borderId="1" xfId="1" applyNumberFormat="1" applyFont="1" applyBorder="1" applyAlignment="1">
      <alignment horizontal="center"/>
    </xf>
    <xf numFmtId="0" fontId="2" fillId="0" borderId="0" xfId="0" applyFont="1" applyFill="1" applyAlignment="1">
      <alignment horizontal="left"/>
    </xf>
    <xf numFmtId="0" fontId="4" fillId="0" borderId="0" xfId="0" applyFont="1" applyFill="1" applyAlignment="1">
      <alignment horizontal="left"/>
    </xf>
    <xf numFmtId="0" fontId="4" fillId="0" borderId="0" xfId="0" applyFont="1" applyAlignment="1">
      <alignment horizontal="left"/>
    </xf>
    <xf numFmtId="0" fontId="5" fillId="0" borderId="0" xfId="0" applyFont="1" applyAlignment="1">
      <alignment horizontal="left"/>
    </xf>
    <xf numFmtId="4" fontId="12" fillId="0" borderId="1" xfId="1" applyNumberFormat="1" applyFont="1" applyBorder="1" applyAlignment="1">
      <alignment horizontal="right"/>
    </xf>
    <xf numFmtId="49" fontId="19" fillId="0" borderId="1" xfId="1" applyNumberFormat="1" applyFont="1" applyBorder="1" applyAlignment="1" applyProtection="1">
      <protection locked="0"/>
    </xf>
    <xf numFmtId="49" fontId="19" fillId="0" borderId="1" xfId="0" applyNumberFormat="1" applyFont="1" applyBorder="1" applyAlignment="1" applyProtection="1">
      <protection locked="0"/>
    </xf>
    <xf numFmtId="49" fontId="9" fillId="0" borderId="1" xfId="0" applyNumberFormat="1" applyFont="1" applyBorder="1" applyAlignment="1" applyProtection="1">
      <alignment horizontal="left"/>
      <protection locked="0"/>
    </xf>
    <xf numFmtId="4" fontId="8" fillId="0" borderId="1" xfId="1" applyNumberFormat="1" applyFont="1" applyBorder="1" applyProtection="1"/>
    <xf numFmtId="0" fontId="5" fillId="0" borderId="0" xfId="0" applyFont="1" applyFill="1"/>
    <xf numFmtId="0" fontId="4" fillId="0" borderId="0" xfId="0" applyFont="1" applyAlignment="1">
      <alignment wrapText="1"/>
    </xf>
    <xf numFmtId="0" fontId="4" fillId="0" borderId="0" xfId="0" applyFont="1" applyAlignment="1">
      <alignment horizontal="left" wrapText="1"/>
    </xf>
    <xf numFmtId="0" fontId="4" fillId="0" borderId="0" xfId="0" applyFont="1" applyFill="1" applyAlignment="1">
      <alignment wrapText="1"/>
    </xf>
    <xf numFmtId="2" fontId="4" fillId="0" borderId="0" xfId="0" applyNumberFormat="1" applyFont="1" applyAlignment="1">
      <alignment horizontal="right" wrapText="1"/>
    </xf>
    <xf numFmtId="2" fontId="4" fillId="0" borderId="0" xfId="0" applyNumberFormat="1" applyFont="1" applyFill="1" applyAlignment="1">
      <alignment horizontal="right" wrapText="1"/>
    </xf>
    <xf numFmtId="0" fontId="4" fillId="0" borderId="0" xfId="0" applyFont="1" applyAlignment="1" applyProtection="1">
      <alignment horizontal="left"/>
      <protection locked="0"/>
    </xf>
    <xf numFmtId="2" fontId="4" fillId="0" borderId="0" xfId="0" applyNumberFormat="1" applyFont="1" applyProtection="1">
      <protection locked="0"/>
    </xf>
    <xf numFmtId="2" fontId="4" fillId="0" borderId="0" xfId="0" applyNumberFormat="1" applyFont="1" applyFill="1" applyProtection="1">
      <protection locked="0"/>
    </xf>
    <xf numFmtId="2" fontId="4" fillId="5" borderId="0" xfId="0" applyNumberFormat="1" applyFont="1" applyFill="1"/>
    <xf numFmtId="2" fontId="5" fillId="5" borderId="0" xfId="0" applyNumberFormat="1" applyFont="1" applyFill="1"/>
    <xf numFmtId="2" fontId="4" fillId="9" borderId="0" xfId="0" applyNumberFormat="1" applyFont="1" applyFill="1" applyProtection="1">
      <protection locked="0"/>
    </xf>
    <xf numFmtId="0" fontId="11" fillId="0" borderId="1" xfId="0" applyFont="1" applyFill="1" applyBorder="1" applyAlignment="1">
      <alignment vertical="center"/>
    </xf>
    <xf numFmtId="0" fontId="2" fillId="0" borderId="0" xfId="0" applyFont="1" applyBorder="1" applyAlignment="1">
      <alignment horizontal="center"/>
    </xf>
    <xf numFmtId="2" fontId="2" fillId="0" borderId="0" xfId="0" applyNumberFormat="1" applyFont="1" applyFill="1" applyAlignment="1">
      <alignment horizontal="center"/>
    </xf>
    <xf numFmtId="14" fontId="4" fillId="0" borderId="0" xfId="0" applyNumberFormat="1" applyFont="1" applyAlignment="1" applyProtection="1">
      <alignment horizontal="left"/>
      <protection locked="0"/>
    </xf>
    <xf numFmtId="49" fontId="4" fillId="0" borderId="0" xfId="0" applyNumberFormat="1" applyFont="1" applyAlignment="1" applyProtection="1">
      <alignment horizontal="left"/>
      <protection locked="0"/>
    </xf>
    <xf numFmtId="2" fontId="4" fillId="0" borderId="0" xfId="0" applyNumberFormat="1" applyFont="1" applyFill="1" applyProtection="1"/>
    <xf numFmtId="0" fontId="5" fillId="10" borderId="0" xfId="0" applyFont="1" applyFill="1" applyAlignment="1">
      <alignment wrapText="1"/>
    </xf>
    <xf numFmtId="0" fontId="5" fillId="10" borderId="0" xfId="0" applyFont="1" applyFill="1" applyAlignment="1">
      <alignment horizontal="left" wrapText="1"/>
    </xf>
    <xf numFmtId="2" fontId="5" fillId="10" borderId="0" xfId="0" applyNumberFormat="1" applyFont="1" applyFill="1" applyAlignment="1">
      <alignment horizontal="right" wrapText="1"/>
    </xf>
    <xf numFmtId="49" fontId="9" fillId="0" borderId="13" xfId="0" applyNumberFormat="1" applyFont="1" applyBorder="1" applyAlignment="1" applyProtection="1">
      <alignment horizontal="left"/>
      <protection locked="0"/>
    </xf>
    <xf numFmtId="49" fontId="8" fillId="0" borderId="15" xfId="0" applyNumberFormat="1" applyFont="1" applyBorder="1" applyAlignment="1" applyProtection="1">
      <alignment horizontal="left"/>
      <protection locked="0"/>
    </xf>
    <xf numFmtId="0" fontId="20"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4" fontId="8" fillId="0" borderId="13" xfId="0" applyNumberFormat="1" applyFont="1" applyBorder="1" applyAlignment="1">
      <alignment horizontal="left"/>
    </xf>
    <xf numFmtId="4" fontId="8" fillId="0" borderId="15" xfId="0" applyNumberFormat="1" applyFont="1" applyBorder="1" applyAlignment="1">
      <alignment horizontal="left"/>
    </xf>
    <xf numFmtId="0" fontId="9" fillId="0" borderId="14"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14" xfId="0" applyFont="1" applyBorder="1" applyAlignment="1" applyProtection="1">
      <protection locked="0"/>
    </xf>
    <xf numFmtId="0" fontId="9" fillId="0" borderId="15" xfId="0" applyFont="1" applyBorder="1" applyAlignment="1" applyProtection="1">
      <protection locked="0"/>
    </xf>
    <xf numFmtId="2" fontId="15" fillId="7" borderId="0" xfId="0" applyNumberFormat="1" applyFont="1" applyFill="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285750</xdr:colOff>
      <xdr:row>4</xdr:row>
      <xdr:rowOff>0</xdr:rowOff>
    </xdr:to>
    <xdr:pic>
      <xdr:nvPicPr>
        <xdr:cNvPr id="1157" name="Picture 1" descr="shield_small">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714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0</xdr:row>
      <xdr:rowOff>66675</xdr:rowOff>
    </xdr:from>
    <xdr:to>
      <xdr:col>4</xdr:col>
      <xdr:colOff>266700</xdr:colOff>
      <xdr:row>3</xdr:row>
      <xdr:rowOff>209550</xdr:rowOff>
    </xdr:to>
    <xdr:pic>
      <xdr:nvPicPr>
        <xdr:cNvPr id="1158" name="Picture 2" descr="shield_small">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66675"/>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657225</xdr:colOff>
      <xdr:row>3</xdr:row>
      <xdr:rowOff>133350</xdr:rowOff>
    </xdr:to>
    <xdr:pic>
      <xdr:nvPicPr>
        <xdr:cNvPr id="2179" name="Picture 2" descr="shield_small">
          <a:extLst>
            <a:ext uri="{FF2B5EF4-FFF2-40B4-BE49-F238E27FC236}">
              <a16:creationId xmlns:a16="http://schemas.microsoft.com/office/drawing/2014/main" id="{00000000-0008-0000-01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657225</xdr:colOff>
      <xdr:row>3</xdr:row>
      <xdr:rowOff>133350</xdr:rowOff>
    </xdr:to>
    <xdr:pic>
      <xdr:nvPicPr>
        <xdr:cNvPr id="2180" name="Picture 3" descr="shield_small">
          <a:extLst>
            <a:ext uri="{FF2B5EF4-FFF2-40B4-BE49-F238E27FC236}">
              <a16:creationId xmlns:a16="http://schemas.microsoft.com/office/drawing/2014/main" id="{00000000-0008-0000-01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2505456</xdr:colOff>
      <xdr:row>19</xdr:row>
      <xdr:rowOff>118491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2505456" cy="2871216"/>
        </a:xfrm>
        <a:prstGeom prst="rect">
          <a:avLst/>
        </a:prstGeom>
      </xdr:spPr>
    </xdr:pic>
    <xdr:clientData/>
  </xdr:twoCellAnchor>
  <xdr:twoCellAnchor editAs="oneCell">
    <xdr:from>
      <xdr:col>1</xdr:col>
      <xdr:colOff>0</xdr:colOff>
      <xdr:row>21</xdr:row>
      <xdr:rowOff>0</xdr:rowOff>
    </xdr:from>
    <xdr:to>
      <xdr:col>1</xdr:col>
      <xdr:colOff>2800349</xdr:colOff>
      <xdr:row>49</xdr:row>
      <xdr:rowOff>99404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562350"/>
          <a:ext cx="2800349" cy="4633304"/>
        </a:xfrm>
        <a:prstGeom prst="rect">
          <a:avLst/>
        </a:prstGeom>
      </xdr:spPr>
    </xdr:pic>
    <xdr:clientData/>
  </xdr:twoCellAnchor>
  <xdr:twoCellAnchor editAs="oneCell">
    <xdr:from>
      <xdr:col>1</xdr:col>
      <xdr:colOff>0</xdr:colOff>
      <xdr:row>50</xdr:row>
      <xdr:rowOff>123825</xdr:rowOff>
    </xdr:from>
    <xdr:to>
      <xdr:col>1</xdr:col>
      <xdr:colOff>2913888</xdr:colOff>
      <xdr:row>83</xdr:row>
      <xdr:rowOff>22860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8382000"/>
          <a:ext cx="2913888" cy="5242560"/>
        </a:xfrm>
        <a:prstGeom prst="rect">
          <a:avLst/>
        </a:prstGeom>
      </xdr:spPr>
    </xdr:pic>
    <xdr:clientData/>
  </xdr:twoCellAnchor>
  <xdr:twoCellAnchor>
    <xdr:from>
      <xdr:col>1</xdr:col>
      <xdr:colOff>2714625</xdr:colOff>
      <xdr:row>10</xdr:row>
      <xdr:rowOff>85725</xdr:rowOff>
    </xdr:from>
    <xdr:to>
      <xdr:col>3</xdr:col>
      <xdr:colOff>600075</xdr:colOff>
      <xdr:row>12</xdr:row>
      <xdr:rowOff>76200</xdr:rowOff>
    </xdr:to>
    <xdr:sp macro="" textlink="">
      <xdr:nvSpPr>
        <xdr:cNvPr id="5" name="Left Arrow 4">
          <a:extLst>
            <a:ext uri="{FF2B5EF4-FFF2-40B4-BE49-F238E27FC236}">
              <a16:creationId xmlns:a16="http://schemas.microsoft.com/office/drawing/2014/main" id="{00000000-0008-0000-0300-000005000000}"/>
            </a:ext>
          </a:extLst>
        </xdr:cNvPr>
        <xdr:cNvSpPr/>
      </xdr:nvSpPr>
      <xdr:spPr>
        <a:xfrm>
          <a:off x="3067050" y="1866900"/>
          <a:ext cx="1028700"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39</xdr:row>
      <xdr:rowOff>0</xdr:rowOff>
    </xdr:from>
    <xdr:to>
      <xdr:col>4</xdr:col>
      <xdr:colOff>200025</xdr:colOff>
      <xdr:row>40</xdr:row>
      <xdr:rowOff>152400</xdr:rowOff>
    </xdr:to>
    <xdr:sp macro="" textlink="">
      <xdr:nvSpPr>
        <xdr:cNvPr id="6" name="Left Arrow 5">
          <a:extLst>
            <a:ext uri="{FF2B5EF4-FFF2-40B4-BE49-F238E27FC236}">
              <a16:creationId xmlns:a16="http://schemas.microsoft.com/office/drawing/2014/main" id="{00000000-0008-0000-0300-000006000000}"/>
            </a:ext>
          </a:extLst>
        </xdr:cNvPr>
        <xdr:cNvSpPr/>
      </xdr:nvSpPr>
      <xdr:spPr>
        <a:xfrm>
          <a:off x="3276600" y="647700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73</xdr:row>
      <xdr:rowOff>0</xdr:rowOff>
    </xdr:from>
    <xdr:to>
      <xdr:col>4</xdr:col>
      <xdr:colOff>200025</xdr:colOff>
      <xdr:row>74</xdr:row>
      <xdr:rowOff>152400</xdr:rowOff>
    </xdr:to>
    <xdr:sp macro="" textlink="">
      <xdr:nvSpPr>
        <xdr:cNvPr id="7" name="Left Arrow 6">
          <a:extLst>
            <a:ext uri="{FF2B5EF4-FFF2-40B4-BE49-F238E27FC236}">
              <a16:creationId xmlns:a16="http://schemas.microsoft.com/office/drawing/2014/main" id="{00000000-0008-0000-0300-000007000000}"/>
            </a:ext>
          </a:extLst>
        </xdr:cNvPr>
        <xdr:cNvSpPr/>
      </xdr:nvSpPr>
      <xdr:spPr>
        <a:xfrm>
          <a:off x="3276600" y="1198245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0</xdr:colOff>
      <xdr:row>2</xdr:row>
      <xdr:rowOff>0</xdr:rowOff>
    </xdr:from>
    <xdr:to>
      <xdr:col>7</xdr:col>
      <xdr:colOff>670560</xdr:colOff>
      <xdr:row>23</xdr:row>
      <xdr:rowOff>159639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86300" y="485775"/>
          <a:ext cx="1889760" cy="3560064"/>
        </a:xfrm>
        <a:prstGeom prst="rect">
          <a:avLst/>
        </a:prstGeom>
      </xdr:spPr>
    </xdr:pic>
    <xdr:clientData/>
  </xdr:twoCellAnchor>
  <xdr:twoCellAnchor>
    <xdr:from>
      <xdr:col>8</xdr:col>
      <xdr:colOff>0</xdr:colOff>
      <xdr:row>10</xdr:row>
      <xdr:rowOff>0</xdr:rowOff>
    </xdr:from>
    <xdr:to>
      <xdr:col>10</xdr:col>
      <xdr:colOff>85725</xdr:colOff>
      <xdr:row>11</xdr:row>
      <xdr:rowOff>152400</xdr:rowOff>
    </xdr:to>
    <xdr:sp macro="" textlink="">
      <xdr:nvSpPr>
        <xdr:cNvPr id="9" name="Left Arrow 8">
          <a:extLst>
            <a:ext uri="{FF2B5EF4-FFF2-40B4-BE49-F238E27FC236}">
              <a16:creationId xmlns:a16="http://schemas.microsoft.com/office/drawing/2014/main" id="{00000000-0008-0000-0300-000009000000}"/>
            </a:ext>
          </a:extLst>
        </xdr:cNvPr>
        <xdr:cNvSpPr/>
      </xdr:nvSpPr>
      <xdr:spPr>
        <a:xfrm>
          <a:off x="6667500" y="17811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2</xdr:row>
      <xdr:rowOff>0</xdr:rowOff>
    </xdr:from>
    <xdr:to>
      <xdr:col>17</xdr:col>
      <xdr:colOff>121920</xdr:colOff>
      <xdr:row>37</xdr:row>
      <xdr:rowOff>99441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485775"/>
          <a:ext cx="2560320" cy="5766816"/>
        </a:xfrm>
        <a:prstGeom prst="rect">
          <a:avLst/>
        </a:prstGeom>
      </xdr:spPr>
    </xdr:pic>
    <xdr:clientData/>
  </xdr:twoCellAnchor>
  <xdr:twoCellAnchor editAs="oneCell">
    <xdr:from>
      <xdr:col>13</xdr:col>
      <xdr:colOff>0</xdr:colOff>
      <xdr:row>40</xdr:row>
      <xdr:rowOff>0</xdr:rowOff>
    </xdr:from>
    <xdr:to>
      <xdr:col>17</xdr:col>
      <xdr:colOff>109728</xdr:colOff>
      <xdr:row>75</xdr:row>
      <xdr:rowOff>75057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1625" y="6638925"/>
          <a:ext cx="2548128" cy="5742432"/>
        </a:xfrm>
        <a:prstGeom prst="rect">
          <a:avLst/>
        </a:prstGeom>
      </xdr:spPr>
    </xdr:pic>
    <xdr:clientData/>
  </xdr:twoCellAnchor>
  <xdr:twoCellAnchor>
    <xdr:from>
      <xdr:col>18</xdr:col>
      <xdr:colOff>0</xdr:colOff>
      <xdr:row>18</xdr:row>
      <xdr:rowOff>0</xdr:rowOff>
    </xdr:from>
    <xdr:to>
      <xdr:col>20</xdr:col>
      <xdr:colOff>85725</xdr:colOff>
      <xdr:row>19</xdr:row>
      <xdr:rowOff>152400</xdr:rowOff>
    </xdr:to>
    <xdr:sp macro="" textlink="">
      <xdr:nvSpPr>
        <xdr:cNvPr id="12" name="Left Arrow 11">
          <a:extLst>
            <a:ext uri="{FF2B5EF4-FFF2-40B4-BE49-F238E27FC236}">
              <a16:creationId xmlns:a16="http://schemas.microsoft.com/office/drawing/2014/main" id="{00000000-0008-0000-0300-00000C000000}"/>
            </a:ext>
          </a:extLst>
        </xdr:cNvPr>
        <xdr:cNvSpPr/>
      </xdr:nvSpPr>
      <xdr:spPr>
        <a:xfrm>
          <a:off x="12239625" y="30765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0</xdr:colOff>
      <xdr:row>56</xdr:row>
      <xdr:rowOff>0</xdr:rowOff>
    </xdr:from>
    <xdr:to>
      <xdr:col>20</xdr:col>
      <xdr:colOff>85725</xdr:colOff>
      <xdr:row>57</xdr:row>
      <xdr:rowOff>152400</xdr:rowOff>
    </xdr:to>
    <xdr:sp macro="" textlink="">
      <xdr:nvSpPr>
        <xdr:cNvPr id="13" name="Left Arrow 12">
          <a:extLst>
            <a:ext uri="{FF2B5EF4-FFF2-40B4-BE49-F238E27FC236}">
              <a16:creationId xmlns:a16="http://schemas.microsoft.com/office/drawing/2014/main" id="{00000000-0008-0000-0300-00000D000000}"/>
            </a:ext>
          </a:extLst>
        </xdr:cNvPr>
        <xdr:cNvSpPr/>
      </xdr:nvSpPr>
      <xdr:spPr>
        <a:xfrm>
          <a:off x="11934825" y="922972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9"/>
  <sheetViews>
    <sheetView showGridLines="0" tabSelected="1" workbookViewId="0">
      <selection activeCell="C13" sqref="C13"/>
    </sheetView>
  </sheetViews>
  <sheetFormatPr defaultColWidth="9.109375" defaultRowHeight="13.2" x14ac:dyDescent="0.25"/>
  <cols>
    <col min="1" max="1" width="6.44140625" style="3" customWidth="1"/>
    <col min="2" max="2" width="4.6640625" style="2" customWidth="1"/>
    <col min="3" max="3" width="85.6640625" style="5" customWidth="1"/>
    <col min="4" max="16384" width="9.109375" style="3"/>
  </cols>
  <sheetData>
    <row r="2" spans="2:3" ht="17.399999999999999" x14ac:dyDescent="0.3">
      <c r="C2" s="1" t="s">
        <v>180</v>
      </c>
    </row>
    <row r="3" spans="2:3" ht="17.399999999999999" x14ac:dyDescent="0.3">
      <c r="C3" s="1" t="s">
        <v>195</v>
      </c>
    </row>
    <row r="4" spans="2:3" ht="17.399999999999999" x14ac:dyDescent="0.3">
      <c r="C4" s="1"/>
    </row>
    <row r="5" spans="2:3" x14ac:dyDescent="0.25">
      <c r="C5" s="4" t="s">
        <v>197</v>
      </c>
    </row>
    <row r="6" spans="2:3" x14ac:dyDescent="0.25">
      <c r="C6" s="4" t="s">
        <v>198</v>
      </c>
    </row>
    <row r="7" spans="2:3" x14ac:dyDescent="0.25">
      <c r="C7" s="4" t="s">
        <v>199</v>
      </c>
    </row>
    <row r="8" spans="2:3" x14ac:dyDescent="0.25">
      <c r="C8" s="5" t="s">
        <v>168</v>
      </c>
    </row>
    <row r="9" spans="2:3" x14ac:dyDescent="0.25">
      <c r="C9" s="5" t="s">
        <v>169</v>
      </c>
    </row>
    <row r="10" spans="2:3" x14ac:dyDescent="0.25">
      <c r="C10" s="5" t="s">
        <v>170</v>
      </c>
    </row>
    <row r="11" spans="2:3" x14ac:dyDescent="0.25">
      <c r="C11" s="5" t="s">
        <v>171</v>
      </c>
    </row>
    <row r="12" spans="2:3" x14ac:dyDescent="0.25">
      <c r="C12" s="5" t="s">
        <v>172</v>
      </c>
    </row>
    <row r="13" spans="2:3" x14ac:dyDescent="0.25">
      <c r="C13" s="4"/>
    </row>
    <row r="16" spans="2:3" x14ac:dyDescent="0.25">
      <c r="B16" s="6" t="s">
        <v>30</v>
      </c>
    </row>
    <row r="17" spans="2:3" ht="52.8" x14ac:dyDescent="0.25">
      <c r="B17" s="2">
        <v>1</v>
      </c>
      <c r="C17" s="5" t="s">
        <v>179</v>
      </c>
    </row>
    <row r="18" spans="2:3" ht="27.75" customHeight="1" x14ac:dyDescent="0.25"/>
    <row r="19" spans="2:3" ht="52.8" x14ac:dyDescent="0.25">
      <c r="B19" s="2">
        <v>2</v>
      </c>
      <c r="C19" s="5" t="s">
        <v>109</v>
      </c>
    </row>
    <row r="20" spans="2:3" ht="21" customHeight="1" x14ac:dyDescent="0.25">
      <c r="C20" s="7"/>
    </row>
    <row r="21" spans="2:3" x14ac:dyDescent="0.25">
      <c r="B21" s="2">
        <v>3</v>
      </c>
      <c r="C21" s="8" t="s">
        <v>33</v>
      </c>
    </row>
    <row r="22" spans="2:3" x14ac:dyDescent="0.25">
      <c r="C22" s="7" t="s">
        <v>77</v>
      </c>
    </row>
    <row r="23" spans="2:3" x14ac:dyDescent="0.25">
      <c r="C23" s="7" t="s">
        <v>34</v>
      </c>
    </row>
    <row r="24" spans="2:3" x14ac:dyDescent="0.25">
      <c r="C24" s="7" t="s">
        <v>83</v>
      </c>
    </row>
    <row r="25" spans="2:3" ht="26.4" x14ac:dyDescent="0.25">
      <c r="C25" s="7" t="s">
        <v>146</v>
      </c>
    </row>
    <row r="26" spans="2:3" x14ac:dyDescent="0.25">
      <c r="C26" s="7"/>
    </row>
    <row r="27" spans="2:3" x14ac:dyDescent="0.25">
      <c r="B27" s="2">
        <v>4</v>
      </c>
      <c r="C27" s="8" t="s">
        <v>35</v>
      </c>
    </row>
    <row r="28" spans="2:3" ht="39.6" x14ac:dyDescent="0.25">
      <c r="C28" s="7" t="s">
        <v>101</v>
      </c>
    </row>
    <row r="29" spans="2:3" x14ac:dyDescent="0.25">
      <c r="C29" s="7" t="s">
        <v>36</v>
      </c>
    </row>
    <row r="30" spans="2:3" x14ac:dyDescent="0.25">
      <c r="C30" s="9" t="s">
        <v>178</v>
      </c>
    </row>
    <row r="31" spans="2:3" x14ac:dyDescent="0.25">
      <c r="C31" s="10" t="s">
        <v>167</v>
      </c>
    </row>
    <row r="32" spans="2:3" x14ac:dyDescent="0.25">
      <c r="C32" s="117" t="s">
        <v>37</v>
      </c>
    </row>
    <row r="33" spans="2:3" ht="39.6" x14ac:dyDescent="0.25">
      <c r="C33" s="7" t="s">
        <v>110</v>
      </c>
    </row>
    <row r="34" spans="2:3" ht="26.25" customHeight="1" x14ac:dyDescent="0.25">
      <c r="C34" s="7"/>
    </row>
    <row r="35" spans="2:3" x14ac:dyDescent="0.25">
      <c r="B35" s="2">
        <v>5</v>
      </c>
      <c r="C35" s="8" t="s">
        <v>38</v>
      </c>
    </row>
    <row r="36" spans="2:3" x14ac:dyDescent="0.25">
      <c r="C36" s="7" t="s">
        <v>39</v>
      </c>
    </row>
    <row r="37" spans="2:3" x14ac:dyDescent="0.25">
      <c r="C37" s="10" t="s">
        <v>51</v>
      </c>
    </row>
    <row r="38" spans="2:3" x14ac:dyDescent="0.25">
      <c r="C38" s="7" t="s">
        <v>40</v>
      </c>
    </row>
    <row r="39" spans="2:3" x14ac:dyDescent="0.25">
      <c r="C39" s="7" t="s">
        <v>41</v>
      </c>
    </row>
    <row r="40" spans="2:3" x14ac:dyDescent="0.25">
      <c r="C40" s="7" t="s">
        <v>42</v>
      </c>
    </row>
    <row r="41" spans="2:3" x14ac:dyDescent="0.25">
      <c r="C41" s="7" t="s">
        <v>43</v>
      </c>
    </row>
    <row r="42" spans="2:3" x14ac:dyDescent="0.25">
      <c r="C42" s="7" t="s">
        <v>44</v>
      </c>
    </row>
    <row r="43" spans="2:3" x14ac:dyDescent="0.25">
      <c r="C43" s="7" t="s">
        <v>45</v>
      </c>
    </row>
    <row r="44" spans="2:3" x14ac:dyDescent="0.25">
      <c r="C44" s="10" t="s">
        <v>56</v>
      </c>
    </row>
    <row r="45" spans="2:3" ht="26.4" x14ac:dyDescent="0.25">
      <c r="C45" s="7" t="s">
        <v>46</v>
      </c>
    </row>
    <row r="46" spans="2:3" x14ac:dyDescent="0.25">
      <c r="C46" s="10" t="s">
        <v>22</v>
      </c>
    </row>
    <row r="47" spans="2:3" x14ac:dyDescent="0.25">
      <c r="C47" s="7" t="s">
        <v>47</v>
      </c>
    </row>
    <row r="48" spans="2:3" x14ac:dyDescent="0.25">
      <c r="C48" s="7" t="s">
        <v>86</v>
      </c>
    </row>
    <row r="49" spans="2:5" x14ac:dyDescent="0.25">
      <c r="C49" s="7" t="s">
        <v>48</v>
      </c>
    </row>
    <row r="50" spans="2:5" x14ac:dyDescent="0.25">
      <c r="C50" s="7" t="s">
        <v>49</v>
      </c>
    </row>
    <row r="51" spans="2:5" x14ac:dyDescent="0.25">
      <c r="C51" s="7" t="s">
        <v>50</v>
      </c>
    </row>
    <row r="52" spans="2:5" x14ac:dyDescent="0.25">
      <c r="C52" s="10" t="s">
        <v>57</v>
      </c>
    </row>
    <row r="53" spans="2:5" ht="39.6" x14ac:dyDescent="0.25">
      <c r="C53" s="5" t="s">
        <v>174</v>
      </c>
    </row>
    <row r="54" spans="2:5" x14ac:dyDescent="0.25">
      <c r="C54" s="5" t="s">
        <v>175</v>
      </c>
    </row>
    <row r="55" spans="2:5" x14ac:dyDescent="0.25">
      <c r="C55" s="7"/>
      <c r="D55" s="11">
        <v>20</v>
      </c>
      <c r="E55" s="3" t="s">
        <v>27</v>
      </c>
    </row>
    <row r="56" spans="2:5" x14ac:dyDescent="0.25">
      <c r="C56" s="4" t="s">
        <v>52</v>
      </c>
      <c r="D56" s="12"/>
    </row>
    <row r="57" spans="2:5" ht="52.8" x14ac:dyDescent="0.25">
      <c r="B57" s="2">
        <v>6</v>
      </c>
      <c r="C57" s="13" t="s">
        <v>53</v>
      </c>
    </row>
    <row r="58" spans="2:5" x14ac:dyDescent="0.25">
      <c r="C58" s="7" t="s">
        <v>54</v>
      </c>
    </row>
    <row r="59" spans="2:5" ht="26.4" x14ac:dyDescent="0.25">
      <c r="C59" s="5" t="s">
        <v>55</v>
      </c>
    </row>
    <row r="60" spans="2:5" x14ac:dyDescent="0.25">
      <c r="C60" s="7"/>
    </row>
    <row r="61" spans="2:5" x14ac:dyDescent="0.25">
      <c r="C61" s="4" t="s">
        <v>58</v>
      </c>
    </row>
    <row r="62" spans="2:5" ht="39.6" x14ac:dyDescent="0.25">
      <c r="B62" s="2">
        <v>7</v>
      </c>
      <c r="C62" s="14" t="s">
        <v>149</v>
      </c>
    </row>
    <row r="64" spans="2:5" x14ac:dyDescent="0.25">
      <c r="C64" s="4" t="s">
        <v>59</v>
      </c>
    </row>
    <row r="65" spans="2:3" ht="26.4" x14ac:dyDescent="0.25">
      <c r="B65" s="2">
        <v>8</v>
      </c>
      <c r="C65" s="5" t="s">
        <v>150</v>
      </c>
    </row>
    <row r="66" spans="2:3" ht="26.4" x14ac:dyDescent="0.25">
      <c r="C66" s="5" t="s">
        <v>60</v>
      </c>
    </row>
    <row r="67" spans="2:3" ht="26.4" x14ac:dyDescent="0.25">
      <c r="C67" s="5" t="s">
        <v>61</v>
      </c>
    </row>
    <row r="68" spans="2:3" x14ac:dyDescent="0.25">
      <c r="C68" s="5" t="s">
        <v>62</v>
      </c>
    </row>
    <row r="70" spans="2:3" x14ac:dyDescent="0.25">
      <c r="C70" s="4" t="s">
        <v>63</v>
      </c>
    </row>
    <row r="71" spans="2:3" ht="66" x14ac:dyDescent="0.25">
      <c r="B71" s="2">
        <v>9</v>
      </c>
      <c r="C71" s="5" t="s">
        <v>151</v>
      </c>
    </row>
    <row r="73" spans="2:3" x14ac:dyDescent="0.25">
      <c r="C73" s="4" t="s">
        <v>70</v>
      </c>
    </row>
    <row r="74" spans="2:3" ht="66" x14ac:dyDescent="0.25">
      <c r="B74" s="2">
        <v>10</v>
      </c>
      <c r="C74" s="14" t="s">
        <v>71</v>
      </c>
    </row>
    <row r="75" spans="2:3" x14ac:dyDescent="0.25">
      <c r="C75" s="14"/>
    </row>
    <row r="76" spans="2:3" ht="16.5" customHeight="1" x14ac:dyDescent="0.25">
      <c r="C76" s="15" t="s">
        <v>76</v>
      </c>
    </row>
    <row r="77" spans="2:3" ht="66" x14ac:dyDescent="0.25">
      <c r="B77" s="2">
        <v>11</v>
      </c>
      <c r="C77" s="14" t="s">
        <v>84</v>
      </c>
    </row>
    <row r="79" spans="2:3" x14ac:dyDescent="0.25">
      <c r="C79" s="4" t="s">
        <v>64</v>
      </c>
    </row>
    <row r="80" spans="2:3" ht="26.4" x14ac:dyDescent="0.25">
      <c r="B80" s="2">
        <v>12</v>
      </c>
      <c r="C80" s="5" t="s">
        <v>65</v>
      </c>
    </row>
    <row r="82" spans="2:3" ht="15" customHeight="1" x14ac:dyDescent="0.25">
      <c r="C82" s="4" t="s">
        <v>66</v>
      </c>
    </row>
    <row r="83" spans="2:3" ht="39.6" x14ac:dyDescent="0.25">
      <c r="B83" s="2">
        <v>13</v>
      </c>
      <c r="C83" s="14" t="s">
        <v>85</v>
      </c>
    </row>
    <row r="85" spans="2:3" x14ac:dyDescent="0.25">
      <c r="C85" s="4" t="s">
        <v>173</v>
      </c>
    </row>
    <row r="86" spans="2:3" ht="26.4" x14ac:dyDescent="0.25">
      <c r="B86" s="2">
        <v>14</v>
      </c>
      <c r="C86" s="5" t="s">
        <v>72</v>
      </c>
    </row>
    <row r="87" spans="2:3" x14ac:dyDescent="0.25">
      <c r="C87" s="5" t="s">
        <v>102</v>
      </c>
    </row>
    <row r="88" spans="2:3" ht="26.4" x14ac:dyDescent="0.25">
      <c r="C88" s="5" t="s">
        <v>103</v>
      </c>
    </row>
    <row r="89" spans="2:3" ht="26.4" x14ac:dyDescent="0.25">
      <c r="C89" s="5" t="s">
        <v>73</v>
      </c>
    </row>
  </sheetData>
  <sheetProtection selectLockedCells="1" selectUnlockedCells="1"/>
  <phoneticPr fontId="3" type="noConversion"/>
  <pageMargins left="0.89" right="0.52"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32"/>
  <sheetViews>
    <sheetView showGridLines="0" workbookViewId="0">
      <selection activeCell="C25" sqref="C25:E25"/>
    </sheetView>
  </sheetViews>
  <sheetFormatPr defaultColWidth="7" defaultRowHeight="17.100000000000001" customHeight="1" x14ac:dyDescent="0.2"/>
  <cols>
    <col min="1" max="1" width="2.44140625" style="16" customWidth="1"/>
    <col min="2" max="2" width="28.5546875" style="16" customWidth="1"/>
    <col min="3" max="3" width="3.109375" style="16" customWidth="1"/>
    <col min="4" max="4" width="10.109375" style="16" bestFit="1" customWidth="1"/>
    <col min="5" max="5" width="11.109375" style="17" customWidth="1"/>
    <col min="6" max="6" width="7.6640625" style="17" customWidth="1"/>
    <col min="7" max="7" width="8" style="17" customWidth="1"/>
    <col min="8" max="8" width="0.5546875" style="17" customWidth="1"/>
    <col min="9" max="9" width="16.33203125" style="18" customWidth="1"/>
    <col min="10" max="10" width="22" style="18" customWidth="1"/>
    <col min="11" max="12" width="7.6640625" style="19" customWidth="1"/>
    <col min="13" max="13" width="12" style="20" customWidth="1"/>
    <col min="14" max="16384" width="7" style="16"/>
  </cols>
  <sheetData>
    <row r="1" spans="2:13" ht="17.100000000000001" customHeight="1" x14ac:dyDescent="0.3">
      <c r="G1" s="147" t="s">
        <v>182</v>
      </c>
    </row>
    <row r="2" spans="2:13" ht="17.100000000000001" customHeight="1" x14ac:dyDescent="0.2">
      <c r="D2" s="21" t="s">
        <v>19</v>
      </c>
      <c r="E2" s="155" t="s">
        <v>19</v>
      </c>
      <c r="F2" s="156"/>
      <c r="G2" s="22" t="s">
        <v>20</v>
      </c>
      <c r="H2" s="23"/>
      <c r="I2" s="132" t="s">
        <v>68</v>
      </c>
      <c r="J2" s="24"/>
    </row>
    <row r="3" spans="2:13" ht="17.100000000000001" customHeight="1" x14ac:dyDescent="0.2">
      <c r="D3" s="21" t="s">
        <v>21</v>
      </c>
      <c r="E3" s="155" t="s">
        <v>69</v>
      </c>
      <c r="F3" s="156"/>
      <c r="G3" s="22" t="s">
        <v>74</v>
      </c>
      <c r="H3" s="23"/>
      <c r="I3" s="132" t="s">
        <v>166</v>
      </c>
      <c r="J3" s="24"/>
    </row>
    <row r="4" spans="2:13" ht="17.100000000000001" customHeight="1" x14ac:dyDescent="0.2">
      <c r="G4" s="17" t="s">
        <v>100</v>
      </c>
    </row>
    <row r="5" spans="2:13" s="34" customFormat="1" ht="12.9" customHeight="1" x14ac:dyDescent="0.2">
      <c r="B5" s="25" t="s">
        <v>18</v>
      </c>
      <c r="C5" s="26"/>
      <c r="D5" s="26"/>
      <c r="E5" s="27"/>
      <c r="F5" s="28" t="s">
        <v>10</v>
      </c>
      <c r="G5" s="28" t="s">
        <v>12</v>
      </c>
      <c r="H5" s="29"/>
      <c r="I5" s="30" t="s">
        <v>13</v>
      </c>
      <c r="J5" s="31"/>
      <c r="K5" s="32" t="s">
        <v>10</v>
      </c>
      <c r="L5" s="32" t="s">
        <v>12</v>
      </c>
      <c r="M5" s="33"/>
    </row>
    <row r="6" spans="2:13" s="34" customFormat="1" ht="12.9" customHeight="1" x14ac:dyDescent="0.2">
      <c r="B6" s="35" t="s">
        <v>26</v>
      </c>
      <c r="C6" s="36"/>
      <c r="D6" s="36"/>
      <c r="E6" s="37"/>
      <c r="F6" s="38" t="s">
        <v>11</v>
      </c>
      <c r="G6" s="38"/>
      <c r="H6" s="29"/>
      <c r="I6" s="39" t="s">
        <v>24</v>
      </c>
      <c r="J6" s="38"/>
      <c r="K6" s="40" t="s">
        <v>11</v>
      </c>
      <c r="L6" s="40"/>
      <c r="M6" s="41" t="s">
        <v>28</v>
      </c>
    </row>
    <row r="7" spans="2:13" s="34" customFormat="1" ht="12.9" customHeight="1" x14ac:dyDescent="0.2">
      <c r="B7" s="42"/>
      <c r="C7" s="43"/>
      <c r="D7" s="43"/>
      <c r="E7" s="44"/>
      <c r="F7" s="45" t="s">
        <v>14</v>
      </c>
      <c r="G7" s="45" t="s">
        <v>15</v>
      </c>
      <c r="H7" s="29"/>
      <c r="I7" s="46" t="s">
        <v>25</v>
      </c>
      <c r="J7" s="45"/>
      <c r="K7" s="47" t="s">
        <v>16</v>
      </c>
      <c r="L7" s="47" t="s">
        <v>17</v>
      </c>
      <c r="M7" s="48" t="s">
        <v>91</v>
      </c>
    </row>
    <row r="8" spans="2:13" s="55" customFormat="1" ht="12.9" customHeight="1" x14ac:dyDescent="0.2">
      <c r="B8" s="49" t="s">
        <v>79</v>
      </c>
      <c r="C8" s="50">
        <v>0</v>
      </c>
      <c r="D8" s="51" t="s">
        <v>8</v>
      </c>
      <c r="E8" s="106">
        <v>0</v>
      </c>
      <c r="F8" s="101">
        <f>SUM(C8*E8/(1+(VatRate/100)))</f>
        <v>0</v>
      </c>
      <c r="G8" s="101">
        <f>SUM(F8*VatRate/100)</f>
        <v>0</v>
      </c>
      <c r="H8" s="53"/>
      <c r="I8" s="159" t="s">
        <v>165</v>
      </c>
      <c r="J8" s="160"/>
      <c r="K8" s="54">
        <v>0</v>
      </c>
      <c r="L8" s="54">
        <v>0</v>
      </c>
      <c r="M8" s="130"/>
    </row>
    <row r="9" spans="2:13" ht="12.9" customHeight="1" x14ac:dyDescent="0.2">
      <c r="B9" s="56" t="s">
        <v>75</v>
      </c>
      <c r="C9" s="50">
        <v>0</v>
      </c>
      <c r="D9" s="51" t="s">
        <v>9</v>
      </c>
      <c r="E9" s="106">
        <v>0</v>
      </c>
      <c r="F9" s="101">
        <f>SUM(C9*E9/(1+(VatRate/100)))</f>
        <v>0</v>
      </c>
      <c r="G9" s="101">
        <f>SUM(F9*VatRate/100)</f>
        <v>0</v>
      </c>
      <c r="H9" s="53"/>
      <c r="I9" s="159" t="s">
        <v>88</v>
      </c>
      <c r="J9" s="160"/>
      <c r="K9" s="54">
        <v>0</v>
      </c>
      <c r="L9" s="54">
        <v>0</v>
      </c>
      <c r="M9" s="131"/>
    </row>
    <row r="10" spans="2:13" ht="12.9" customHeight="1" x14ac:dyDescent="0.2">
      <c r="B10" s="57" t="s">
        <v>0</v>
      </c>
      <c r="C10" s="58">
        <v>0</v>
      </c>
      <c r="D10" s="59" t="s">
        <v>81</v>
      </c>
      <c r="E10" s="107">
        <v>0</v>
      </c>
      <c r="F10" s="101">
        <f>SUM(C10*E10/(1+(VatRate/100)))</f>
        <v>0</v>
      </c>
      <c r="G10" s="101">
        <f>SUM(F10*VatRate/100)</f>
        <v>0</v>
      </c>
      <c r="H10" s="53"/>
      <c r="I10" s="159" t="s">
        <v>89</v>
      </c>
      <c r="J10" s="160"/>
      <c r="K10" s="133">
        <v>10</v>
      </c>
      <c r="L10" s="60"/>
      <c r="M10" s="131"/>
    </row>
    <row r="11" spans="2:13" ht="12.9" customHeight="1" x14ac:dyDescent="0.2">
      <c r="B11" s="57"/>
      <c r="C11" s="58">
        <v>0</v>
      </c>
      <c r="D11" s="59" t="s">
        <v>80</v>
      </c>
      <c r="E11" s="107">
        <v>0</v>
      </c>
      <c r="F11" s="101">
        <f>SUM(C11*E11/(1+(VatRate/100)))</f>
        <v>0</v>
      </c>
      <c r="G11" s="101">
        <f>SUM(F11*VatRate/100)</f>
        <v>0</v>
      </c>
      <c r="H11" s="53"/>
      <c r="I11" s="159" t="s">
        <v>87</v>
      </c>
      <c r="J11" s="160"/>
      <c r="K11" s="54">
        <v>0</v>
      </c>
      <c r="L11" s="60"/>
      <c r="M11" s="131"/>
    </row>
    <row r="12" spans="2:13" ht="12.9" customHeight="1" x14ac:dyDescent="0.2">
      <c r="B12" s="56" t="s">
        <v>78</v>
      </c>
      <c r="C12" s="163" t="s">
        <v>67</v>
      </c>
      <c r="D12" s="163"/>
      <c r="E12" s="164"/>
      <c r="F12" s="104">
        <v>0</v>
      </c>
      <c r="G12" s="101">
        <f>SUM(F12*VatRate/100)</f>
        <v>0</v>
      </c>
      <c r="H12" s="61"/>
      <c r="I12" s="159" t="s">
        <v>90</v>
      </c>
      <c r="J12" s="160"/>
      <c r="K12" s="54">
        <v>0</v>
      </c>
      <c r="L12" s="60"/>
      <c r="M12" s="131"/>
    </row>
    <row r="13" spans="2:13" ht="12.9" customHeight="1" x14ac:dyDescent="0.2">
      <c r="B13" s="62" t="s">
        <v>1</v>
      </c>
      <c r="C13" s="63"/>
      <c r="D13" s="63"/>
      <c r="E13" s="64"/>
      <c r="F13" s="129">
        <f>SUM(F8:F12)</f>
        <v>0</v>
      </c>
      <c r="G13" s="129">
        <f>SUM(G8:G12)</f>
        <v>0</v>
      </c>
      <c r="H13" s="61"/>
      <c r="I13" s="159" t="s">
        <v>183</v>
      </c>
      <c r="J13" s="160"/>
      <c r="K13" s="54">
        <f>Receipts!G9</f>
        <v>0</v>
      </c>
      <c r="L13" s="54">
        <f>Receipts!H9</f>
        <v>0</v>
      </c>
      <c r="M13" s="131"/>
    </row>
    <row r="14" spans="2:13" ht="12.9" customHeight="1" x14ac:dyDescent="0.2">
      <c r="B14" s="56"/>
      <c r="C14" s="65"/>
      <c r="D14" s="65"/>
      <c r="E14" s="66"/>
      <c r="F14" s="52" t="s">
        <v>2</v>
      </c>
      <c r="G14" s="52" t="s">
        <v>3</v>
      </c>
      <c r="H14" s="61"/>
      <c r="I14" s="159" t="s">
        <v>184</v>
      </c>
      <c r="J14" s="160"/>
      <c r="K14" s="54">
        <f>Refunds!E7</f>
        <v>0</v>
      </c>
      <c r="L14" s="54">
        <f>Refunds!F7</f>
        <v>0</v>
      </c>
      <c r="M14" s="131"/>
    </row>
    <row r="15" spans="2:13" ht="12.9" customHeight="1" x14ac:dyDescent="0.2">
      <c r="B15" s="67"/>
      <c r="C15" s="68"/>
      <c r="D15" s="68"/>
      <c r="E15" s="53"/>
      <c r="F15" s="53"/>
      <c r="G15" s="69"/>
      <c r="H15" s="53"/>
      <c r="I15" s="108" t="s">
        <v>141</v>
      </c>
      <c r="J15" s="109"/>
      <c r="K15" s="110">
        <f>SUM(K8:K14)</f>
        <v>10</v>
      </c>
      <c r="L15" s="110">
        <f>SUM(L8:L14)</f>
        <v>0</v>
      </c>
      <c r="M15" s="77"/>
    </row>
    <row r="16" spans="2:13" ht="12.9" customHeight="1" x14ac:dyDescent="0.2">
      <c r="B16" s="70"/>
      <c r="C16" s="68"/>
      <c r="D16" s="68"/>
      <c r="E16" s="53"/>
      <c r="F16" s="53"/>
      <c r="G16" s="53"/>
      <c r="H16" s="53"/>
      <c r="I16" s="121"/>
      <c r="J16" s="122"/>
      <c r="K16" s="124" t="s">
        <v>142</v>
      </c>
      <c r="L16" s="124" t="s">
        <v>6</v>
      </c>
      <c r="M16" s="123"/>
    </row>
    <row r="17" spans="2:8" ht="12.9" customHeight="1" x14ac:dyDescent="0.2">
      <c r="B17" s="71" t="s">
        <v>23</v>
      </c>
      <c r="C17" s="72"/>
      <c r="D17" s="72"/>
      <c r="E17" s="66"/>
      <c r="F17" s="52" t="s">
        <v>7</v>
      </c>
      <c r="G17" s="73"/>
      <c r="H17" s="53"/>
    </row>
    <row r="18" spans="2:8" ht="12.9" customHeight="1" x14ac:dyDescent="0.2">
      <c r="B18" s="56" t="s">
        <v>31</v>
      </c>
      <c r="C18" s="72"/>
      <c r="D18" s="72"/>
      <c r="E18" s="74"/>
      <c r="F18" s="101">
        <f>F13</f>
        <v>0</v>
      </c>
      <c r="G18" s="73"/>
      <c r="H18" s="75"/>
    </row>
    <row r="19" spans="2:8" ht="12.9" customHeight="1" x14ac:dyDescent="0.2">
      <c r="B19" s="56" t="s">
        <v>32</v>
      </c>
      <c r="C19" s="72"/>
      <c r="D19" s="72"/>
      <c r="E19" s="76"/>
      <c r="F19" s="101">
        <f>K15</f>
        <v>10</v>
      </c>
      <c r="G19" s="73"/>
      <c r="H19" s="53"/>
    </row>
    <row r="20" spans="2:8" ht="12.9" customHeight="1" x14ac:dyDescent="0.2">
      <c r="B20" s="56" t="s">
        <v>200</v>
      </c>
      <c r="C20" s="72"/>
      <c r="D20" s="72"/>
      <c r="E20" s="76"/>
      <c r="F20" s="102">
        <f>F18-F19</f>
        <v>-10</v>
      </c>
      <c r="G20" s="73"/>
      <c r="H20" s="53"/>
    </row>
    <row r="21" spans="2:8" ht="12.9" customHeight="1" x14ac:dyDescent="0.2">
      <c r="B21" s="56" t="s">
        <v>4</v>
      </c>
      <c r="C21" s="72"/>
      <c r="D21" s="72"/>
      <c r="E21" s="76"/>
      <c r="F21" s="101">
        <f>SUM(K11)</f>
        <v>0</v>
      </c>
      <c r="G21" s="73"/>
      <c r="H21" s="53"/>
    </row>
    <row r="22" spans="2:8" ht="12.9" customHeight="1" x14ac:dyDescent="0.2">
      <c r="B22" s="56" t="s">
        <v>5</v>
      </c>
      <c r="C22" s="72"/>
      <c r="D22" s="72"/>
      <c r="E22" s="76"/>
      <c r="F22" s="101">
        <f>K10</f>
        <v>10</v>
      </c>
      <c r="G22" s="73"/>
      <c r="H22" s="53"/>
    </row>
    <row r="23" spans="2:8" ht="12.9" customHeight="1" x14ac:dyDescent="0.2">
      <c r="B23" s="57" t="s">
        <v>144</v>
      </c>
      <c r="C23" s="78"/>
      <c r="D23" s="21"/>
      <c r="E23" s="101">
        <f>G13</f>
        <v>0</v>
      </c>
      <c r="F23" s="103"/>
      <c r="G23" s="73"/>
      <c r="H23" s="53"/>
    </row>
    <row r="24" spans="2:8" ht="12.9" customHeight="1" x14ac:dyDescent="0.2">
      <c r="B24" s="79" t="s">
        <v>145</v>
      </c>
      <c r="C24" s="21"/>
      <c r="D24" s="21"/>
      <c r="E24" s="101">
        <f>L15</f>
        <v>0</v>
      </c>
      <c r="F24" s="101">
        <f>E23-E24</f>
        <v>0</v>
      </c>
      <c r="G24" s="73"/>
      <c r="H24" s="53"/>
    </row>
    <row r="25" spans="2:8" ht="12.9" customHeight="1" thickBot="1" x14ac:dyDescent="0.25">
      <c r="B25" s="80" t="s">
        <v>29</v>
      </c>
      <c r="C25" s="161" t="s">
        <v>67</v>
      </c>
      <c r="D25" s="161"/>
      <c r="E25" s="162"/>
      <c r="F25" s="104">
        <v>0</v>
      </c>
      <c r="G25" s="73"/>
      <c r="H25" s="53"/>
    </row>
    <row r="26" spans="2:8" ht="12.9" customHeight="1" x14ac:dyDescent="0.2">
      <c r="B26" s="81" t="s">
        <v>104</v>
      </c>
      <c r="C26" s="67"/>
      <c r="D26" s="67"/>
      <c r="E26" s="23"/>
      <c r="F26" s="105">
        <f>SUM(F20:F25)</f>
        <v>0</v>
      </c>
      <c r="G26" s="82"/>
      <c r="H26" s="53"/>
    </row>
    <row r="27" spans="2:8" ht="12.9" customHeight="1" x14ac:dyDescent="0.2">
      <c r="B27" s="83"/>
      <c r="C27" s="67"/>
      <c r="D27" s="67"/>
      <c r="E27" s="23"/>
      <c r="F27" s="84"/>
      <c r="G27" s="82"/>
      <c r="H27" s="53"/>
    </row>
    <row r="28" spans="2:8" ht="12.9" customHeight="1" x14ac:dyDescent="0.2">
      <c r="B28" s="81" t="s">
        <v>177</v>
      </c>
      <c r="C28" s="67"/>
      <c r="D28" s="67"/>
      <c r="E28" s="23"/>
      <c r="F28" s="85"/>
      <c r="G28" s="23"/>
      <c r="H28" s="53"/>
    </row>
    <row r="29" spans="2:8" ht="12.9" customHeight="1" x14ac:dyDescent="0.2">
      <c r="B29" s="81" t="s">
        <v>176</v>
      </c>
      <c r="C29" s="67"/>
      <c r="D29" s="67"/>
      <c r="E29" s="23"/>
      <c r="F29" s="85"/>
      <c r="G29" s="23"/>
      <c r="H29" s="53"/>
    </row>
    <row r="30" spans="2:8" ht="30" customHeight="1" x14ac:dyDescent="0.2">
      <c r="B30" s="146" t="s">
        <v>82</v>
      </c>
      <c r="C30" s="157" t="s">
        <v>181</v>
      </c>
      <c r="D30" s="158"/>
      <c r="E30" s="158"/>
      <c r="F30" s="158"/>
      <c r="G30" s="23"/>
      <c r="H30" s="53"/>
    </row>
    <row r="31" spans="2:8" ht="12.9" customHeight="1" x14ac:dyDescent="0.2">
      <c r="F31" s="86"/>
      <c r="H31" s="23"/>
    </row>
    <row r="32" spans="2:8" ht="12.9" customHeight="1" x14ac:dyDescent="0.2">
      <c r="H32" s="23"/>
    </row>
  </sheetData>
  <sheetProtection algorithmName="SHA-512" hashValue="CtkBBa+vKwJDYGsghv3ZcKRBitokmDa5tWKq3t6scI49bSXCJRU8VcRDrkGoEHOFEK4+z6OK/U4rhXrCCxcoKg==" saltValue="Jk0MaW1CeMysYhBaxdfx5g==" spinCount="100000" sheet="1" objects="1" scenarios="1" selectLockedCells="1"/>
  <dataConsolidate/>
  <mergeCells count="12">
    <mergeCell ref="E2:F2"/>
    <mergeCell ref="E3:F3"/>
    <mergeCell ref="C30:F30"/>
    <mergeCell ref="I9:J9"/>
    <mergeCell ref="I11:J11"/>
    <mergeCell ref="I8:J8"/>
    <mergeCell ref="I10:J10"/>
    <mergeCell ref="I12:J12"/>
    <mergeCell ref="I13:J13"/>
    <mergeCell ref="I14:J14"/>
    <mergeCell ref="C25:E25"/>
    <mergeCell ref="C12:E12"/>
  </mergeCells>
  <phoneticPr fontId="0" type="noConversion"/>
  <printOptions gridLinesSet="0"/>
  <pageMargins left="0.32" right="0.39" top="0.28000000000000003" bottom="0.13" header="0.19" footer="0.13"/>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10"/>
  <sheetViews>
    <sheetView workbookViewId="0">
      <pane ySplit="10" topLeftCell="A11" activePane="bottomLeft" state="frozen"/>
      <selection pane="bottomLeft" activeCell="L4" sqref="L4"/>
    </sheetView>
  </sheetViews>
  <sheetFormatPr defaultColWidth="9.109375" defaultRowHeight="13.2" x14ac:dyDescent="0.25"/>
  <cols>
    <col min="1" max="1" width="9.109375" style="93"/>
    <col min="2" max="2" width="19.88671875" style="93" customWidth="1"/>
    <col min="3" max="3" width="28.33203125" style="127" customWidth="1"/>
    <col min="4" max="4" width="1.6640625" style="87" customWidth="1"/>
    <col min="5" max="5" width="15.6640625" style="97" customWidth="1"/>
    <col min="6" max="7" width="12.6640625" style="97" customWidth="1"/>
    <col min="8" max="8" width="10.109375" style="87" customWidth="1"/>
    <col min="9" max="9" width="13.44140625" style="99" customWidth="1"/>
    <col min="10" max="10" width="6.109375" style="99" customWidth="1"/>
    <col min="11" max="11" width="12.6640625" style="99" customWidth="1"/>
    <col min="12" max="12" width="19.33203125" style="99" customWidth="1"/>
    <col min="13" max="13" width="12.6640625" style="99" customWidth="1"/>
    <col min="14" max="14" width="7.109375" style="99" customWidth="1"/>
    <col min="15" max="16384" width="9.109375" style="93"/>
  </cols>
  <sheetData>
    <row r="1" spans="1:15" s="87" customFormat="1" x14ac:dyDescent="0.25">
      <c r="A1" s="126"/>
      <c r="C1" s="94"/>
      <c r="D1" s="113" t="s">
        <v>147</v>
      </c>
      <c r="E1" s="94"/>
      <c r="G1" s="92"/>
      <c r="H1" s="92"/>
      <c r="I1" s="92"/>
      <c r="J1" s="92"/>
      <c r="K1" s="92"/>
      <c r="L1" s="92"/>
    </row>
    <row r="2" spans="1:15" s="87" customFormat="1" x14ac:dyDescent="0.25">
      <c r="A2" s="126"/>
      <c r="C2" s="94"/>
      <c r="D2" s="113" t="s">
        <v>148</v>
      </c>
      <c r="E2" s="94"/>
      <c r="G2" s="92"/>
      <c r="H2" s="92"/>
      <c r="I2" s="92"/>
      <c r="J2" s="92"/>
      <c r="K2" s="92"/>
      <c r="L2" s="92"/>
    </row>
    <row r="3" spans="1:15" ht="17.399999999999999" x14ac:dyDescent="0.3">
      <c r="A3" s="125"/>
      <c r="B3" s="88" t="s">
        <v>98</v>
      </c>
      <c r="C3" s="89" t="s">
        <v>99</v>
      </c>
      <c r="D3" s="90" t="s">
        <v>160</v>
      </c>
      <c r="E3" s="91"/>
      <c r="F3" s="87"/>
      <c r="G3" s="92"/>
      <c r="H3" s="92"/>
      <c r="I3" s="92"/>
      <c r="J3" s="92"/>
      <c r="K3" s="144" t="s">
        <v>162</v>
      </c>
      <c r="L3" s="143"/>
      <c r="M3" s="87"/>
      <c r="N3" s="93"/>
    </row>
    <row r="4" spans="1:15" s="87" customFormat="1" ht="12.75" customHeight="1" x14ac:dyDescent="0.25">
      <c r="A4" s="126"/>
      <c r="B4" s="112"/>
      <c r="C4" s="113" t="s">
        <v>159</v>
      </c>
      <c r="D4" s="114"/>
      <c r="E4" s="94"/>
      <c r="G4" s="92"/>
      <c r="H4" s="92"/>
      <c r="I4" s="92"/>
      <c r="J4" s="92"/>
      <c r="K4" s="143" t="s">
        <v>163</v>
      </c>
      <c r="L4" s="145">
        <v>0</v>
      </c>
      <c r="M4" s="87" t="s">
        <v>164</v>
      </c>
    </row>
    <row r="5" spans="1:15" s="87" customFormat="1" ht="12.75" customHeight="1" x14ac:dyDescent="0.25">
      <c r="A5" s="126"/>
      <c r="B5" s="112"/>
      <c r="C5" s="113" t="s">
        <v>161</v>
      </c>
      <c r="D5" s="114"/>
      <c r="E5" s="94"/>
      <c r="G5" s="92"/>
      <c r="H5" s="92"/>
      <c r="I5" s="92"/>
      <c r="J5" s="92"/>
      <c r="K5" s="143" t="s">
        <v>12</v>
      </c>
      <c r="L5" s="143">
        <f>L4-L6</f>
        <v>0</v>
      </c>
      <c r="M5" s="112" t="s">
        <v>196</v>
      </c>
      <c r="N5" s="87">
        <f>VatFuel</f>
        <v>20</v>
      </c>
      <c r="O5" s="87" t="s">
        <v>27</v>
      </c>
    </row>
    <row r="6" spans="1:15" ht="12.75" customHeight="1" x14ac:dyDescent="0.25">
      <c r="A6" s="126"/>
      <c r="B6" s="112" t="s">
        <v>106</v>
      </c>
      <c r="C6" s="116" t="s">
        <v>107</v>
      </c>
      <c r="D6" s="114" t="s">
        <v>108</v>
      </c>
      <c r="E6" s="94"/>
      <c r="F6" s="87"/>
      <c r="G6" s="92"/>
      <c r="H6" s="92"/>
      <c r="I6" s="92"/>
      <c r="J6" s="92"/>
      <c r="K6" s="143" t="s">
        <v>94</v>
      </c>
      <c r="L6" s="143">
        <f>L4/(1+(VatFuel/100))</f>
        <v>0</v>
      </c>
      <c r="M6" s="87"/>
      <c r="N6" s="93"/>
    </row>
    <row r="7" spans="1:15" ht="12.75" customHeight="1" x14ac:dyDescent="0.25">
      <c r="A7" s="126"/>
      <c r="B7" s="111"/>
      <c r="C7" s="94"/>
      <c r="D7" s="94"/>
      <c r="E7" s="94"/>
      <c r="F7" s="87"/>
      <c r="G7" s="92"/>
      <c r="H7" s="92"/>
      <c r="I7" s="92"/>
      <c r="J7" s="92"/>
      <c r="K7" s="92"/>
      <c r="L7" s="92"/>
      <c r="M7" s="87"/>
      <c r="N7" s="93"/>
    </row>
    <row r="8" spans="1:15" x14ac:dyDescent="0.25">
      <c r="D8" s="111"/>
      <c r="E8" s="165" t="s">
        <v>105</v>
      </c>
      <c r="F8" s="165"/>
      <c r="G8" s="165"/>
      <c r="H8" s="165"/>
      <c r="I8" s="165"/>
      <c r="J8" s="93"/>
      <c r="K8" s="93"/>
      <c r="L8" s="93"/>
      <c r="M8" s="93"/>
      <c r="N8" s="93"/>
    </row>
    <row r="9" spans="1:15" s="95" customFormat="1" x14ac:dyDescent="0.25">
      <c r="A9" s="95" t="s">
        <v>93</v>
      </c>
      <c r="C9" s="128"/>
      <c r="D9" s="134"/>
      <c r="E9" s="96">
        <f>SUM(E11:E110)</f>
        <v>0</v>
      </c>
      <c r="F9" s="96">
        <f>SUM(F11:F110)</f>
        <v>0</v>
      </c>
      <c r="G9" s="115">
        <f>SUM(G11:G110)</f>
        <v>0</v>
      </c>
      <c r="H9" s="115">
        <f>SUM(H11:H110)</f>
        <v>0</v>
      </c>
      <c r="I9" s="96">
        <f>SUM(I11:I110)</f>
        <v>0</v>
      </c>
    </row>
    <row r="10" spans="1:15" s="135" customFormat="1" ht="26.4" x14ac:dyDescent="0.25">
      <c r="A10" s="135" t="s">
        <v>92</v>
      </c>
      <c r="B10" s="135" t="s">
        <v>152</v>
      </c>
      <c r="C10" s="136" t="s">
        <v>153</v>
      </c>
      <c r="D10" s="137"/>
      <c r="E10" s="138" t="s">
        <v>154</v>
      </c>
      <c r="F10" s="138" t="s">
        <v>155</v>
      </c>
      <c r="G10" s="138" t="s">
        <v>156</v>
      </c>
      <c r="H10" s="139" t="s">
        <v>157</v>
      </c>
      <c r="I10" s="138" t="s">
        <v>158</v>
      </c>
    </row>
    <row r="11" spans="1:15" x14ac:dyDescent="0.25">
      <c r="A11" s="98">
        <v>1</v>
      </c>
      <c r="B11" s="140"/>
      <c r="C11" s="140"/>
      <c r="E11" s="141"/>
      <c r="F11" s="141"/>
      <c r="G11" s="100">
        <f>E11+F11</f>
        <v>0</v>
      </c>
      <c r="H11" s="142"/>
      <c r="I11" s="100">
        <f>SUM(G11:H11)</f>
        <v>0</v>
      </c>
      <c r="J11" s="93"/>
      <c r="K11" s="93"/>
      <c r="L11" s="93"/>
      <c r="M11" s="93"/>
      <c r="N11" s="93"/>
    </row>
    <row r="12" spans="1:15" x14ac:dyDescent="0.25">
      <c r="A12" s="98">
        <v>2</v>
      </c>
      <c r="B12" s="140"/>
      <c r="C12" s="140"/>
      <c r="E12" s="141"/>
      <c r="F12" s="141"/>
      <c r="G12" s="100">
        <f t="shared" ref="G12:G75" si="0">E12+F12</f>
        <v>0</v>
      </c>
      <c r="H12" s="142"/>
      <c r="I12" s="100">
        <f t="shared" ref="I12:I75" si="1">SUM(G12:H12)</f>
        <v>0</v>
      </c>
      <c r="J12" s="93"/>
      <c r="K12" s="93"/>
      <c r="L12" s="93"/>
      <c r="M12" s="93"/>
      <c r="N12" s="93"/>
    </row>
    <row r="13" spans="1:15" x14ac:dyDescent="0.25">
      <c r="A13" s="98">
        <v>3</v>
      </c>
      <c r="B13" s="140"/>
      <c r="C13" s="140"/>
      <c r="E13" s="141"/>
      <c r="F13" s="141"/>
      <c r="G13" s="100">
        <f t="shared" si="0"/>
        <v>0</v>
      </c>
      <c r="H13" s="142"/>
      <c r="I13" s="100">
        <f t="shared" si="1"/>
        <v>0</v>
      </c>
      <c r="J13" s="93"/>
      <c r="K13" s="93"/>
      <c r="L13" s="93"/>
      <c r="M13" s="93"/>
      <c r="N13" s="93"/>
    </row>
    <row r="14" spans="1:15" x14ac:dyDescent="0.25">
      <c r="A14" s="98">
        <v>4</v>
      </c>
      <c r="B14" s="140"/>
      <c r="C14" s="140"/>
      <c r="E14" s="141"/>
      <c r="F14" s="141"/>
      <c r="G14" s="100">
        <f t="shared" si="0"/>
        <v>0</v>
      </c>
      <c r="H14" s="142"/>
      <c r="I14" s="100">
        <f t="shared" si="1"/>
        <v>0</v>
      </c>
      <c r="J14" s="93"/>
      <c r="K14" s="93"/>
      <c r="L14" s="93"/>
      <c r="M14" s="93"/>
      <c r="N14" s="93"/>
    </row>
    <row r="15" spans="1:15" x14ac:dyDescent="0.25">
      <c r="A15" s="98">
        <v>5</v>
      </c>
      <c r="B15" s="140"/>
      <c r="C15" s="140"/>
      <c r="E15" s="141"/>
      <c r="F15" s="141"/>
      <c r="G15" s="100">
        <f t="shared" si="0"/>
        <v>0</v>
      </c>
      <c r="H15" s="142"/>
      <c r="I15" s="100">
        <f t="shared" si="1"/>
        <v>0</v>
      </c>
      <c r="J15" s="93"/>
      <c r="K15" s="93"/>
      <c r="L15" s="93"/>
      <c r="M15" s="93"/>
      <c r="N15" s="93"/>
    </row>
    <row r="16" spans="1:15" x14ac:dyDescent="0.25">
      <c r="A16" s="98">
        <v>6</v>
      </c>
      <c r="B16" s="140"/>
      <c r="C16" s="140"/>
      <c r="E16" s="141"/>
      <c r="F16" s="141"/>
      <c r="G16" s="100">
        <f t="shared" si="0"/>
        <v>0</v>
      </c>
      <c r="H16" s="142"/>
      <c r="I16" s="100">
        <f t="shared" si="1"/>
        <v>0</v>
      </c>
      <c r="J16" s="93"/>
      <c r="K16" s="93"/>
      <c r="L16" s="93"/>
      <c r="M16" s="93"/>
      <c r="N16" s="93"/>
    </row>
    <row r="17" spans="1:14" x14ac:dyDescent="0.25">
      <c r="A17" s="98">
        <v>7</v>
      </c>
      <c r="B17" s="140"/>
      <c r="C17" s="140"/>
      <c r="E17" s="141"/>
      <c r="F17" s="141"/>
      <c r="G17" s="100">
        <f t="shared" si="0"/>
        <v>0</v>
      </c>
      <c r="H17" s="142"/>
      <c r="I17" s="100">
        <f t="shared" si="1"/>
        <v>0</v>
      </c>
      <c r="J17" s="93"/>
      <c r="K17" s="93"/>
      <c r="L17" s="93"/>
      <c r="M17" s="93"/>
      <c r="N17" s="93"/>
    </row>
    <row r="18" spans="1:14" x14ac:dyDescent="0.25">
      <c r="A18" s="98">
        <v>8</v>
      </c>
      <c r="B18" s="140"/>
      <c r="C18" s="140"/>
      <c r="E18" s="141"/>
      <c r="F18" s="141"/>
      <c r="G18" s="100">
        <f t="shared" si="0"/>
        <v>0</v>
      </c>
      <c r="H18" s="142"/>
      <c r="I18" s="100">
        <f t="shared" si="1"/>
        <v>0</v>
      </c>
      <c r="J18" s="93"/>
      <c r="K18" s="93"/>
      <c r="L18" s="93"/>
      <c r="M18" s="93"/>
      <c r="N18" s="93"/>
    </row>
    <row r="19" spans="1:14" x14ac:dyDescent="0.25">
      <c r="A19" s="98">
        <v>9</v>
      </c>
      <c r="B19" s="140"/>
      <c r="C19" s="140"/>
      <c r="E19" s="141"/>
      <c r="F19" s="141"/>
      <c r="G19" s="100">
        <f t="shared" si="0"/>
        <v>0</v>
      </c>
      <c r="H19" s="142"/>
      <c r="I19" s="100">
        <f t="shared" si="1"/>
        <v>0</v>
      </c>
      <c r="J19" s="93"/>
      <c r="K19" s="93"/>
      <c r="L19" s="93"/>
      <c r="M19" s="93"/>
      <c r="N19" s="93"/>
    </row>
    <row r="20" spans="1:14" x14ac:dyDescent="0.25">
      <c r="A20" s="98">
        <v>10</v>
      </c>
      <c r="B20" s="140"/>
      <c r="C20" s="140"/>
      <c r="E20" s="141"/>
      <c r="F20" s="141"/>
      <c r="G20" s="100">
        <f t="shared" si="0"/>
        <v>0</v>
      </c>
      <c r="H20" s="142"/>
      <c r="I20" s="100">
        <f t="shared" si="1"/>
        <v>0</v>
      </c>
      <c r="J20" s="93"/>
      <c r="K20" s="93"/>
      <c r="L20" s="93"/>
      <c r="M20" s="93"/>
      <c r="N20" s="93"/>
    </row>
    <row r="21" spans="1:14" x14ac:dyDescent="0.25">
      <c r="A21" s="98">
        <v>11</v>
      </c>
      <c r="B21" s="140"/>
      <c r="C21" s="140"/>
      <c r="E21" s="141"/>
      <c r="F21" s="141"/>
      <c r="G21" s="100">
        <f t="shared" si="0"/>
        <v>0</v>
      </c>
      <c r="H21" s="142"/>
      <c r="I21" s="100">
        <f t="shared" si="1"/>
        <v>0</v>
      </c>
      <c r="J21" s="93"/>
      <c r="K21" s="93"/>
      <c r="L21" s="93"/>
      <c r="M21" s="93"/>
      <c r="N21" s="93"/>
    </row>
    <row r="22" spans="1:14" x14ac:dyDescent="0.25">
      <c r="A22" s="98">
        <v>12</v>
      </c>
      <c r="B22" s="140"/>
      <c r="C22" s="140"/>
      <c r="E22" s="141"/>
      <c r="F22" s="141"/>
      <c r="G22" s="100">
        <f t="shared" si="0"/>
        <v>0</v>
      </c>
      <c r="H22" s="142"/>
      <c r="I22" s="100">
        <f t="shared" si="1"/>
        <v>0</v>
      </c>
      <c r="J22" s="93"/>
      <c r="K22" s="93"/>
      <c r="L22" s="93"/>
      <c r="M22" s="93"/>
      <c r="N22" s="93"/>
    </row>
    <row r="23" spans="1:14" x14ac:dyDescent="0.25">
      <c r="A23" s="98">
        <v>13</v>
      </c>
      <c r="B23" s="140"/>
      <c r="C23" s="140"/>
      <c r="E23" s="141"/>
      <c r="F23" s="141"/>
      <c r="G23" s="100">
        <f t="shared" si="0"/>
        <v>0</v>
      </c>
      <c r="H23" s="142"/>
      <c r="I23" s="100">
        <f t="shared" si="1"/>
        <v>0</v>
      </c>
      <c r="J23" s="93"/>
      <c r="K23" s="93"/>
      <c r="L23" s="93"/>
      <c r="M23" s="93"/>
      <c r="N23" s="93"/>
    </row>
    <row r="24" spans="1:14" x14ac:dyDescent="0.25">
      <c r="A24" s="98">
        <v>14</v>
      </c>
      <c r="B24" s="140"/>
      <c r="C24" s="140"/>
      <c r="E24" s="141"/>
      <c r="F24" s="141"/>
      <c r="G24" s="100">
        <f t="shared" si="0"/>
        <v>0</v>
      </c>
      <c r="H24" s="142"/>
      <c r="I24" s="100">
        <f t="shared" si="1"/>
        <v>0</v>
      </c>
      <c r="J24" s="93"/>
      <c r="K24" s="93"/>
      <c r="L24" s="93"/>
      <c r="M24" s="93"/>
      <c r="N24" s="93"/>
    </row>
    <row r="25" spans="1:14" x14ac:dyDescent="0.25">
      <c r="A25" s="98">
        <v>15</v>
      </c>
      <c r="B25" s="140"/>
      <c r="C25" s="140"/>
      <c r="E25" s="141"/>
      <c r="F25" s="141"/>
      <c r="G25" s="100">
        <f t="shared" si="0"/>
        <v>0</v>
      </c>
      <c r="H25" s="142"/>
      <c r="I25" s="100">
        <f t="shared" si="1"/>
        <v>0</v>
      </c>
      <c r="J25" s="93"/>
      <c r="K25" s="93"/>
      <c r="L25" s="93"/>
      <c r="M25" s="93"/>
      <c r="N25" s="93"/>
    </row>
    <row r="26" spans="1:14" x14ac:dyDescent="0.25">
      <c r="A26" s="98">
        <v>16</v>
      </c>
      <c r="B26" s="140"/>
      <c r="C26" s="140"/>
      <c r="E26" s="141"/>
      <c r="F26" s="141"/>
      <c r="G26" s="100">
        <f t="shared" si="0"/>
        <v>0</v>
      </c>
      <c r="H26" s="142"/>
      <c r="I26" s="100">
        <f t="shared" si="1"/>
        <v>0</v>
      </c>
      <c r="J26" s="93"/>
      <c r="K26" s="93"/>
      <c r="L26" s="93"/>
      <c r="M26" s="93"/>
      <c r="N26" s="93"/>
    </row>
    <row r="27" spans="1:14" x14ac:dyDescent="0.25">
      <c r="A27" s="98">
        <v>17</v>
      </c>
      <c r="B27" s="140"/>
      <c r="C27" s="140"/>
      <c r="E27" s="141"/>
      <c r="F27" s="141"/>
      <c r="G27" s="100">
        <f t="shared" si="0"/>
        <v>0</v>
      </c>
      <c r="H27" s="142"/>
      <c r="I27" s="100">
        <f t="shared" si="1"/>
        <v>0</v>
      </c>
      <c r="J27" s="93"/>
      <c r="K27" s="93"/>
      <c r="L27" s="93"/>
      <c r="M27" s="93"/>
      <c r="N27" s="93"/>
    </row>
    <row r="28" spans="1:14" x14ac:dyDescent="0.25">
      <c r="A28" s="98">
        <v>18</v>
      </c>
      <c r="B28" s="140"/>
      <c r="C28" s="140"/>
      <c r="E28" s="141"/>
      <c r="F28" s="141"/>
      <c r="G28" s="100">
        <f t="shared" si="0"/>
        <v>0</v>
      </c>
      <c r="H28" s="142"/>
      <c r="I28" s="100">
        <f t="shared" si="1"/>
        <v>0</v>
      </c>
      <c r="J28" s="93"/>
      <c r="K28" s="93"/>
      <c r="L28" s="93"/>
      <c r="M28" s="93"/>
      <c r="N28" s="93"/>
    </row>
    <row r="29" spans="1:14" x14ac:dyDescent="0.25">
      <c r="A29" s="98">
        <v>19</v>
      </c>
      <c r="B29" s="140"/>
      <c r="C29" s="140"/>
      <c r="E29" s="141"/>
      <c r="F29" s="141"/>
      <c r="G29" s="100">
        <f t="shared" si="0"/>
        <v>0</v>
      </c>
      <c r="H29" s="142"/>
      <c r="I29" s="100">
        <f t="shared" si="1"/>
        <v>0</v>
      </c>
      <c r="J29" s="93"/>
      <c r="K29" s="93"/>
      <c r="L29" s="93"/>
      <c r="M29" s="93"/>
      <c r="N29" s="93"/>
    </row>
    <row r="30" spans="1:14" x14ac:dyDescent="0.25">
      <c r="A30" s="98">
        <v>20</v>
      </c>
      <c r="B30" s="140"/>
      <c r="C30" s="140"/>
      <c r="E30" s="141"/>
      <c r="F30" s="141"/>
      <c r="G30" s="100">
        <f t="shared" si="0"/>
        <v>0</v>
      </c>
      <c r="H30" s="142"/>
      <c r="I30" s="100">
        <f t="shared" si="1"/>
        <v>0</v>
      </c>
      <c r="J30" s="93"/>
      <c r="K30" s="93"/>
      <c r="L30" s="93"/>
      <c r="M30" s="93"/>
      <c r="N30" s="93"/>
    </row>
    <row r="31" spans="1:14" x14ac:dyDescent="0.25">
      <c r="A31" s="98">
        <v>21</v>
      </c>
      <c r="B31" s="140"/>
      <c r="C31" s="140"/>
      <c r="E31" s="141"/>
      <c r="F31" s="141"/>
      <c r="G31" s="100">
        <f t="shared" si="0"/>
        <v>0</v>
      </c>
      <c r="H31" s="142"/>
      <c r="I31" s="100">
        <f t="shared" si="1"/>
        <v>0</v>
      </c>
      <c r="J31" s="93"/>
      <c r="K31" s="93"/>
      <c r="L31" s="93"/>
      <c r="M31" s="93"/>
      <c r="N31" s="93"/>
    </row>
    <row r="32" spans="1:14" x14ac:dyDescent="0.25">
      <c r="A32" s="98">
        <v>22</v>
      </c>
      <c r="B32" s="140"/>
      <c r="C32" s="140"/>
      <c r="E32" s="141"/>
      <c r="F32" s="141"/>
      <c r="G32" s="100">
        <f t="shared" si="0"/>
        <v>0</v>
      </c>
      <c r="H32" s="142"/>
      <c r="I32" s="100">
        <f t="shared" si="1"/>
        <v>0</v>
      </c>
      <c r="J32" s="93"/>
      <c r="K32" s="93"/>
      <c r="L32" s="93"/>
      <c r="M32" s="93"/>
      <c r="N32" s="93"/>
    </row>
    <row r="33" spans="1:14" x14ac:dyDescent="0.25">
      <c r="A33" s="98">
        <v>23</v>
      </c>
      <c r="B33" s="140"/>
      <c r="C33" s="140"/>
      <c r="E33" s="141"/>
      <c r="F33" s="141"/>
      <c r="G33" s="100">
        <f t="shared" si="0"/>
        <v>0</v>
      </c>
      <c r="H33" s="142"/>
      <c r="I33" s="100">
        <f t="shared" si="1"/>
        <v>0</v>
      </c>
      <c r="J33" s="93"/>
      <c r="K33" s="93"/>
      <c r="L33" s="93"/>
      <c r="M33" s="93"/>
      <c r="N33" s="93"/>
    </row>
    <row r="34" spans="1:14" x14ac:dyDescent="0.25">
      <c r="A34" s="98">
        <v>24</v>
      </c>
      <c r="B34" s="140"/>
      <c r="C34" s="140"/>
      <c r="E34" s="141"/>
      <c r="F34" s="141"/>
      <c r="G34" s="100">
        <f t="shared" si="0"/>
        <v>0</v>
      </c>
      <c r="H34" s="142"/>
      <c r="I34" s="100">
        <f t="shared" si="1"/>
        <v>0</v>
      </c>
      <c r="J34" s="93"/>
      <c r="K34" s="93"/>
      <c r="L34" s="93"/>
      <c r="M34" s="93"/>
      <c r="N34" s="93"/>
    </row>
    <row r="35" spans="1:14" x14ac:dyDescent="0.25">
      <c r="A35" s="98">
        <v>25</v>
      </c>
      <c r="B35" s="140"/>
      <c r="C35" s="140"/>
      <c r="E35" s="141"/>
      <c r="F35" s="141"/>
      <c r="G35" s="100">
        <f t="shared" si="0"/>
        <v>0</v>
      </c>
      <c r="H35" s="142"/>
      <c r="I35" s="100">
        <f t="shared" si="1"/>
        <v>0</v>
      </c>
      <c r="J35" s="93"/>
      <c r="K35" s="93"/>
      <c r="L35" s="93"/>
      <c r="M35" s="93"/>
      <c r="N35" s="93"/>
    </row>
    <row r="36" spans="1:14" x14ac:dyDescent="0.25">
      <c r="A36" s="98">
        <v>26</v>
      </c>
      <c r="B36" s="140"/>
      <c r="C36" s="140"/>
      <c r="E36" s="141"/>
      <c r="F36" s="141"/>
      <c r="G36" s="100">
        <f t="shared" si="0"/>
        <v>0</v>
      </c>
      <c r="H36" s="142"/>
      <c r="I36" s="100">
        <f t="shared" si="1"/>
        <v>0</v>
      </c>
      <c r="J36" s="93"/>
      <c r="K36" s="93"/>
      <c r="L36" s="93"/>
      <c r="M36" s="93"/>
      <c r="N36" s="93"/>
    </row>
    <row r="37" spans="1:14" x14ac:dyDescent="0.25">
      <c r="A37" s="98">
        <v>27</v>
      </c>
      <c r="B37" s="140"/>
      <c r="C37" s="140"/>
      <c r="E37" s="141"/>
      <c r="F37" s="141"/>
      <c r="G37" s="100">
        <f t="shared" si="0"/>
        <v>0</v>
      </c>
      <c r="H37" s="142"/>
      <c r="I37" s="100">
        <f t="shared" si="1"/>
        <v>0</v>
      </c>
      <c r="J37" s="93"/>
      <c r="K37" s="93"/>
      <c r="L37" s="93"/>
      <c r="M37" s="93"/>
      <c r="N37" s="93"/>
    </row>
    <row r="38" spans="1:14" x14ac:dyDescent="0.25">
      <c r="A38" s="98">
        <v>28</v>
      </c>
      <c r="B38" s="140"/>
      <c r="C38" s="140"/>
      <c r="E38" s="141"/>
      <c r="F38" s="141"/>
      <c r="G38" s="100">
        <f t="shared" si="0"/>
        <v>0</v>
      </c>
      <c r="H38" s="142"/>
      <c r="I38" s="100">
        <f t="shared" si="1"/>
        <v>0</v>
      </c>
      <c r="J38" s="93"/>
      <c r="K38" s="93"/>
      <c r="L38" s="93"/>
      <c r="M38" s="93"/>
      <c r="N38" s="93"/>
    </row>
    <row r="39" spans="1:14" x14ac:dyDescent="0.25">
      <c r="A39" s="98">
        <v>29</v>
      </c>
      <c r="B39" s="140"/>
      <c r="C39" s="140"/>
      <c r="E39" s="141"/>
      <c r="F39" s="141"/>
      <c r="G39" s="100">
        <f t="shared" si="0"/>
        <v>0</v>
      </c>
      <c r="H39" s="142"/>
      <c r="I39" s="100">
        <f t="shared" si="1"/>
        <v>0</v>
      </c>
      <c r="J39" s="93"/>
      <c r="K39" s="93"/>
      <c r="L39" s="93"/>
      <c r="M39" s="93"/>
      <c r="N39" s="93"/>
    </row>
    <row r="40" spans="1:14" x14ac:dyDescent="0.25">
      <c r="A40" s="98">
        <v>30</v>
      </c>
      <c r="B40" s="140"/>
      <c r="C40" s="140"/>
      <c r="E40" s="141"/>
      <c r="F40" s="141"/>
      <c r="G40" s="100">
        <f t="shared" si="0"/>
        <v>0</v>
      </c>
      <c r="H40" s="142"/>
      <c r="I40" s="100">
        <f t="shared" si="1"/>
        <v>0</v>
      </c>
      <c r="J40" s="93"/>
      <c r="K40" s="93"/>
      <c r="L40" s="93"/>
      <c r="M40" s="93"/>
      <c r="N40" s="93"/>
    </row>
    <row r="41" spans="1:14" x14ac:dyDescent="0.25">
      <c r="A41" s="98">
        <v>31</v>
      </c>
      <c r="B41" s="140"/>
      <c r="C41" s="140"/>
      <c r="E41" s="141"/>
      <c r="F41" s="141"/>
      <c r="G41" s="100">
        <f t="shared" si="0"/>
        <v>0</v>
      </c>
      <c r="H41" s="142"/>
      <c r="I41" s="100">
        <f t="shared" si="1"/>
        <v>0</v>
      </c>
      <c r="J41" s="93"/>
      <c r="K41" s="93"/>
      <c r="L41" s="93"/>
      <c r="M41" s="93"/>
      <c r="N41" s="93"/>
    </row>
    <row r="42" spans="1:14" x14ac:dyDescent="0.25">
      <c r="A42" s="98">
        <v>32</v>
      </c>
      <c r="B42" s="140"/>
      <c r="C42" s="140"/>
      <c r="E42" s="141"/>
      <c r="F42" s="141"/>
      <c r="G42" s="100">
        <f t="shared" si="0"/>
        <v>0</v>
      </c>
      <c r="H42" s="142"/>
      <c r="I42" s="100">
        <f t="shared" si="1"/>
        <v>0</v>
      </c>
      <c r="J42" s="93"/>
      <c r="K42" s="93"/>
      <c r="L42" s="93"/>
      <c r="M42" s="93"/>
      <c r="N42" s="93"/>
    </row>
    <row r="43" spans="1:14" x14ac:dyDescent="0.25">
      <c r="A43" s="98">
        <v>33</v>
      </c>
      <c r="B43" s="140"/>
      <c r="C43" s="140"/>
      <c r="E43" s="141"/>
      <c r="F43" s="141"/>
      <c r="G43" s="100">
        <f t="shared" si="0"/>
        <v>0</v>
      </c>
      <c r="H43" s="142"/>
      <c r="I43" s="100">
        <f t="shared" si="1"/>
        <v>0</v>
      </c>
      <c r="J43" s="93"/>
      <c r="K43" s="93"/>
      <c r="L43" s="93"/>
      <c r="M43" s="93"/>
      <c r="N43" s="93"/>
    </row>
    <row r="44" spans="1:14" x14ac:dyDescent="0.25">
      <c r="A44" s="98">
        <v>34</v>
      </c>
      <c r="B44" s="140"/>
      <c r="C44" s="140"/>
      <c r="E44" s="141"/>
      <c r="F44" s="141"/>
      <c r="G44" s="100">
        <f t="shared" si="0"/>
        <v>0</v>
      </c>
      <c r="H44" s="142"/>
      <c r="I44" s="100">
        <f t="shared" si="1"/>
        <v>0</v>
      </c>
      <c r="J44" s="93"/>
      <c r="K44" s="93"/>
      <c r="L44" s="93"/>
      <c r="M44" s="93"/>
      <c r="N44" s="93"/>
    </row>
    <row r="45" spans="1:14" x14ac:dyDescent="0.25">
      <c r="A45" s="98">
        <v>35</v>
      </c>
      <c r="B45" s="140"/>
      <c r="C45" s="140"/>
      <c r="E45" s="141"/>
      <c r="F45" s="141"/>
      <c r="G45" s="100">
        <f t="shared" si="0"/>
        <v>0</v>
      </c>
      <c r="H45" s="142"/>
      <c r="I45" s="100">
        <f t="shared" si="1"/>
        <v>0</v>
      </c>
      <c r="J45" s="93"/>
      <c r="K45" s="93"/>
      <c r="L45" s="93"/>
      <c r="M45" s="93"/>
      <c r="N45" s="93"/>
    </row>
    <row r="46" spans="1:14" x14ac:dyDescent="0.25">
      <c r="A46" s="98">
        <v>36</v>
      </c>
      <c r="B46" s="140"/>
      <c r="C46" s="140"/>
      <c r="E46" s="141"/>
      <c r="F46" s="141"/>
      <c r="G46" s="100">
        <f t="shared" si="0"/>
        <v>0</v>
      </c>
      <c r="H46" s="142"/>
      <c r="I46" s="100">
        <f t="shared" si="1"/>
        <v>0</v>
      </c>
      <c r="J46" s="93"/>
      <c r="K46" s="93"/>
      <c r="L46" s="93"/>
      <c r="M46" s="93"/>
      <c r="N46" s="93"/>
    </row>
    <row r="47" spans="1:14" x14ac:dyDescent="0.25">
      <c r="A47" s="98">
        <v>37</v>
      </c>
      <c r="B47" s="140"/>
      <c r="C47" s="140"/>
      <c r="E47" s="141"/>
      <c r="F47" s="141"/>
      <c r="G47" s="100">
        <f t="shared" si="0"/>
        <v>0</v>
      </c>
      <c r="H47" s="142"/>
      <c r="I47" s="100">
        <f t="shared" si="1"/>
        <v>0</v>
      </c>
      <c r="J47" s="93"/>
      <c r="K47" s="93"/>
      <c r="L47" s="93"/>
      <c r="M47" s="93"/>
      <c r="N47" s="93"/>
    </row>
    <row r="48" spans="1:14" x14ac:dyDescent="0.25">
      <c r="A48" s="98">
        <v>38</v>
      </c>
      <c r="B48" s="140"/>
      <c r="C48" s="140"/>
      <c r="E48" s="141"/>
      <c r="F48" s="141"/>
      <c r="G48" s="100">
        <f t="shared" si="0"/>
        <v>0</v>
      </c>
      <c r="H48" s="142"/>
      <c r="I48" s="100">
        <f t="shared" si="1"/>
        <v>0</v>
      </c>
      <c r="J48" s="93"/>
      <c r="K48" s="93"/>
      <c r="L48" s="93"/>
      <c r="M48" s="93"/>
      <c r="N48" s="93"/>
    </row>
    <row r="49" spans="1:14" x14ac:dyDescent="0.25">
      <c r="A49" s="98">
        <v>39</v>
      </c>
      <c r="B49" s="140"/>
      <c r="C49" s="140"/>
      <c r="E49" s="141"/>
      <c r="F49" s="141"/>
      <c r="G49" s="100">
        <f t="shared" si="0"/>
        <v>0</v>
      </c>
      <c r="H49" s="142"/>
      <c r="I49" s="100">
        <f t="shared" si="1"/>
        <v>0</v>
      </c>
      <c r="J49" s="93"/>
      <c r="K49" s="93"/>
      <c r="L49" s="93"/>
      <c r="M49" s="93"/>
      <c r="N49" s="93"/>
    </row>
    <row r="50" spans="1:14" x14ac:dyDescent="0.25">
      <c r="A50" s="98">
        <v>40</v>
      </c>
      <c r="B50" s="140"/>
      <c r="C50" s="140"/>
      <c r="E50" s="141"/>
      <c r="F50" s="141"/>
      <c r="G50" s="100">
        <f t="shared" si="0"/>
        <v>0</v>
      </c>
      <c r="H50" s="142"/>
      <c r="I50" s="100">
        <f t="shared" si="1"/>
        <v>0</v>
      </c>
      <c r="J50" s="93"/>
      <c r="K50" s="93"/>
      <c r="L50" s="93"/>
      <c r="M50" s="93"/>
      <c r="N50" s="93"/>
    </row>
    <row r="51" spans="1:14" x14ac:dyDescent="0.25">
      <c r="A51" s="98">
        <v>41</v>
      </c>
      <c r="B51" s="140"/>
      <c r="C51" s="140"/>
      <c r="E51" s="141"/>
      <c r="F51" s="141"/>
      <c r="G51" s="100">
        <f t="shared" si="0"/>
        <v>0</v>
      </c>
      <c r="H51" s="142"/>
      <c r="I51" s="100">
        <f t="shared" si="1"/>
        <v>0</v>
      </c>
      <c r="J51" s="93"/>
      <c r="K51" s="93"/>
      <c r="L51" s="93"/>
      <c r="M51" s="93"/>
      <c r="N51" s="93"/>
    </row>
    <row r="52" spans="1:14" x14ac:dyDescent="0.25">
      <c r="A52" s="98">
        <v>42</v>
      </c>
      <c r="B52" s="140"/>
      <c r="C52" s="140"/>
      <c r="E52" s="141"/>
      <c r="F52" s="141"/>
      <c r="G52" s="100">
        <f t="shared" si="0"/>
        <v>0</v>
      </c>
      <c r="H52" s="142"/>
      <c r="I52" s="100">
        <f t="shared" si="1"/>
        <v>0</v>
      </c>
      <c r="J52" s="93"/>
      <c r="K52" s="93"/>
      <c r="L52" s="93"/>
      <c r="M52" s="93"/>
      <c r="N52" s="93"/>
    </row>
    <row r="53" spans="1:14" x14ac:dyDescent="0.25">
      <c r="A53" s="98">
        <v>43</v>
      </c>
      <c r="B53" s="140"/>
      <c r="C53" s="140"/>
      <c r="E53" s="141"/>
      <c r="F53" s="141"/>
      <c r="G53" s="100">
        <f t="shared" si="0"/>
        <v>0</v>
      </c>
      <c r="H53" s="142"/>
      <c r="I53" s="100">
        <f t="shared" si="1"/>
        <v>0</v>
      </c>
      <c r="J53" s="93"/>
      <c r="K53" s="93"/>
      <c r="L53" s="93"/>
      <c r="M53" s="93"/>
      <c r="N53" s="93"/>
    </row>
    <row r="54" spans="1:14" x14ac:dyDescent="0.25">
      <c r="A54" s="98">
        <v>44</v>
      </c>
      <c r="B54" s="140"/>
      <c r="C54" s="140"/>
      <c r="E54" s="141"/>
      <c r="F54" s="141"/>
      <c r="G54" s="100">
        <f t="shared" si="0"/>
        <v>0</v>
      </c>
      <c r="H54" s="142"/>
      <c r="I54" s="100">
        <f t="shared" si="1"/>
        <v>0</v>
      </c>
      <c r="J54" s="93"/>
      <c r="K54" s="93"/>
      <c r="L54" s="93"/>
      <c r="M54" s="93"/>
      <c r="N54" s="93"/>
    </row>
    <row r="55" spans="1:14" x14ac:dyDescent="0.25">
      <c r="A55" s="98">
        <v>45</v>
      </c>
      <c r="B55" s="140"/>
      <c r="C55" s="140"/>
      <c r="E55" s="141"/>
      <c r="F55" s="141"/>
      <c r="G55" s="100">
        <f t="shared" si="0"/>
        <v>0</v>
      </c>
      <c r="H55" s="142"/>
      <c r="I55" s="100">
        <f t="shared" si="1"/>
        <v>0</v>
      </c>
      <c r="J55" s="93"/>
      <c r="K55" s="93"/>
      <c r="L55" s="93"/>
      <c r="M55" s="93"/>
      <c r="N55" s="93"/>
    </row>
    <row r="56" spans="1:14" x14ac:dyDescent="0.25">
      <c r="A56" s="98">
        <v>46</v>
      </c>
      <c r="B56" s="140"/>
      <c r="C56" s="140"/>
      <c r="E56" s="141"/>
      <c r="F56" s="141"/>
      <c r="G56" s="100">
        <f t="shared" si="0"/>
        <v>0</v>
      </c>
      <c r="H56" s="142"/>
      <c r="I56" s="100">
        <f t="shared" si="1"/>
        <v>0</v>
      </c>
      <c r="J56" s="93"/>
      <c r="K56" s="93"/>
      <c r="L56" s="93"/>
      <c r="M56" s="93"/>
      <c r="N56" s="93"/>
    </row>
    <row r="57" spans="1:14" x14ac:dyDescent="0.25">
      <c r="A57" s="98">
        <v>47</v>
      </c>
      <c r="B57" s="140"/>
      <c r="C57" s="140"/>
      <c r="E57" s="141"/>
      <c r="F57" s="141"/>
      <c r="G57" s="100">
        <f t="shared" si="0"/>
        <v>0</v>
      </c>
      <c r="H57" s="142"/>
      <c r="I57" s="100">
        <f t="shared" si="1"/>
        <v>0</v>
      </c>
      <c r="J57" s="93"/>
      <c r="K57" s="93"/>
      <c r="L57" s="93"/>
      <c r="M57" s="93"/>
      <c r="N57" s="93"/>
    </row>
    <row r="58" spans="1:14" x14ac:dyDescent="0.25">
      <c r="A58" s="98">
        <v>48</v>
      </c>
      <c r="B58" s="140"/>
      <c r="C58" s="140"/>
      <c r="E58" s="141"/>
      <c r="F58" s="141"/>
      <c r="G58" s="100">
        <f t="shared" si="0"/>
        <v>0</v>
      </c>
      <c r="H58" s="142"/>
      <c r="I58" s="100">
        <f t="shared" si="1"/>
        <v>0</v>
      </c>
      <c r="J58" s="93"/>
      <c r="K58" s="93"/>
      <c r="L58" s="93"/>
      <c r="M58" s="93"/>
      <c r="N58" s="93"/>
    </row>
    <row r="59" spans="1:14" x14ac:dyDescent="0.25">
      <c r="A59" s="98">
        <v>49</v>
      </c>
      <c r="B59" s="140"/>
      <c r="C59" s="140"/>
      <c r="E59" s="141"/>
      <c r="F59" s="141"/>
      <c r="G59" s="100">
        <f t="shared" si="0"/>
        <v>0</v>
      </c>
      <c r="H59" s="142"/>
      <c r="I59" s="100">
        <f t="shared" si="1"/>
        <v>0</v>
      </c>
      <c r="J59" s="93"/>
      <c r="K59" s="93"/>
      <c r="L59" s="93"/>
      <c r="M59" s="93"/>
      <c r="N59" s="93"/>
    </row>
    <row r="60" spans="1:14" x14ac:dyDescent="0.25">
      <c r="A60" s="98">
        <v>50</v>
      </c>
      <c r="B60" s="140"/>
      <c r="C60" s="140"/>
      <c r="E60" s="141"/>
      <c r="F60" s="141"/>
      <c r="G60" s="100">
        <f t="shared" si="0"/>
        <v>0</v>
      </c>
      <c r="H60" s="142"/>
      <c r="I60" s="100">
        <f t="shared" si="1"/>
        <v>0</v>
      </c>
      <c r="J60" s="93"/>
      <c r="K60" s="93"/>
      <c r="L60" s="93"/>
      <c r="M60" s="93"/>
      <c r="N60" s="93"/>
    </row>
    <row r="61" spans="1:14" x14ac:dyDescent="0.25">
      <c r="A61" s="98">
        <v>51</v>
      </c>
      <c r="B61" s="140"/>
      <c r="C61" s="140"/>
      <c r="E61" s="141"/>
      <c r="F61" s="141"/>
      <c r="G61" s="100">
        <f t="shared" si="0"/>
        <v>0</v>
      </c>
      <c r="H61" s="142"/>
      <c r="I61" s="100">
        <f t="shared" si="1"/>
        <v>0</v>
      </c>
      <c r="J61" s="93"/>
      <c r="K61" s="93"/>
      <c r="L61" s="93"/>
      <c r="M61" s="93"/>
      <c r="N61" s="93"/>
    </row>
    <row r="62" spans="1:14" x14ac:dyDescent="0.25">
      <c r="A62" s="98">
        <v>52</v>
      </c>
      <c r="B62" s="140"/>
      <c r="C62" s="140"/>
      <c r="E62" s="141"/>
      <c r="F62" s="141"/>
      <c r="G62" s="100">
        <f t="shared" si="0"/>
        <v>0</v>
      </c>
      <c r="H62" s="142"/>
      <c r="I62" s="100">
        <f t="shared" si="1"/>
        <v>0</v>
      </c>
      <c r="J62" s="93"/>
      <c r="K62" s="93"/>
      <c r="L62" s="93"/>
      <c r="M62" s="93"/>
      <c r="N62" s="93"/>
    </row>
    <row r="63" spans="1:14" x14ac:dyDescent="0.25">
      <c r="A63" s="98">
        <v>53</v>
      </c>
      <c r="B63" s="140"/>
      <c r="C63" s="140"/>
      <c r="E63" s="141"/>
      <c r="F63" s="141"/>
      <c r="G63" s="100">
        <f t="shared" si="0"/>
        <v>0</v>
      </c>
      <c r="H63" s="142"/>
      <c r="I63" s="100">
        <f t="shared" si="1"/>
        <v>0</v>
      </c>
      <c r="J63" s="93"/>
      <c r="K63" s="93"/>
      <c r="L63" s="93"/>
      <c r="M63" s="93"/>
      <c r="N63" s="93"/>
    </row>
    <row r="64" spans="1:14" x14ac:dyDescent="0.25">
      <c r="A64" s="98">
        <v>54</v>
      </c>
      <c r="B64" s="140"/>
      <c r="C64" s="140"/>
      <c r="E64" s="141"/>
      <c r="F64" s="141"/>
      <c r="G64" s="100">
        <f t="shared" si="0"/>
        <v>0</v>
      </c>
      <c r="H64" s="142"/>
      <c r="I64" s="100">
        <f t="shared" si="1"/>
        <v>0</v>
      </c>
      <c r="J64" s="93"/>
      <c r="K64" s="93"/>
      <c r="L64" s="93"/>
      <c r="M64" s="93"/>
      <c r="N64" s="93"/>
    </row>
    <row r="65" spans="1:14" x14ac:dyDescent="0.25">
      <c r="A65" s="98">
        <v>55</v>
      </c>
      <c r="B65" s="140"/>
      <c r="C65" s="140"/>
      <c r="E65" s="141"/>
      <c r="F65" s="141"/>
      <c r="G65" s="100">
        <f t="shared" si="0"/>
        <v>0</v>
      </c>
      <c r="H65" s="142"/>
      <c r="I65" s="100">
        <f t="shared" si="1"/>
        <v>0</v>
      </c>
      <c r="J65" s="93"/>
      <c r="K65" s="93"/>
      <c r="L65" s="93"/>
      <c r="M65" s="93"/>
      <c r="N65" s="93"/>
    </row>
    <row r="66" spans="1:14" x14ac:dyDescent="0.25">
      <c r="A66" s="98">
        <v>56</v>
      </c>
      <c r="B66" s="140"/>
      <c r="C66" s="140"/>
      <c r="E66" s="141"/>
      <c r="F66" s="141"/>
      <c r="G66" s="100">
        <f t="shared" si="0"/>
        <v>0</v>
      </c>
      <c r="H66" s="142"/>
      <c r="I66" s="100">
        <f t="shared" si="1"/>
        <v>0</v>
      </c>
      <c r="J66" s="93"/>
      <c r="K66" s="93"/>
      <c r="L66" s="93"/>
      <c r="M66" s="93"/>
      <c r="N66" s="93"/>
    </row>
    <row r="67" spans="1:14" x14ac:dyDescent="0.25">
      <c r="A67" s="98">
        <v>57</v>
      </c>
      <c r="B67" s="140"/>
      <c r="C67" s="140"/>
      <c r="E67" s="141"/>
      <c r="F67" s="141"/>
      <c r="G67" s="100">
        <f t="shared" si="0"/>
        <v>0</v>
      </c>
      <c r="H67" s="142"/>
      <c r="I67" s="100">
        <f t="shared" si="1"/>
        <v>0</v>
      </c>
      <c r="J67" s="93"/>
      <c r="K67" s="93"/>
      <c r="L67" s="93"/>
      <c r="M67" s="93"/>
      <c r="N67" s="93"/>
    </row>
    <row r="68" spans="1:14" x14ac:dyDescent="0.25">
      <c r="A68" s="98">
        <v>58</v>
      </c>
      <c r="B68" s="140"/>
      <c r="C68" s="140"/>
      <c r="E68" s="141"/>
      <c r="F68" s="141"/>
      <c r="G68" s="100">
        <f t="shared" si="0"/>
        <v>0</v>
      </c>
      <c r="H68" s="142"/>
      <c r="I68" s="100">
        <f t="shared" si="1"/>
        <v>0</v>
      </c>
      <c r="J68" s="93"/>
      <c r="K68" s="93"/>
      <c r="L68" s="93"/>
      <c r="M68" s="93"/>
      <c r="N68" s="93"/>
    </row>
    <row r="69" spans="1:14" x14ac:dyDescent="0.25">
      <c r="A69" s="98">
        <v>59</v>
      </c>
      <c r="B69" s="140"/>
      <c r="C69" s="140"/>
      <c r="E69" s="141"/>
      <c r="F69" s="141"/>
      <c r="G69" s="100">
        <f t="shared" si="0"/>
        <v>0</v>
      </c>
      <c r="H69" s="142"/>
      <c r="I69" s="100">
        <f t="shared" si="1"/>
        <v>0</v>
      </c>
      <c r="J69" s="93"/>
      <c r="K69" s="93"/>
      <c r="L69" s="93"/>
      <c r="M69" s="93"/>
      <c r="N69" s="93"/>
    </row>
    <row r="70" spans="1:14" x14ac:dyDescent="0.25">
      <c r="A70" s="98">
        <v>60</v>
      </c>
      <c r="B70" s="140"/>
      <c r="C70" s="140"/>
      <c r="E70" s="141"/>
      <c r="F70" s="141"/>
      <c r="G70" s="100">
        <f t="shared" si="0"/>
        <v>0</v>
      </c>
      <c r="H70" s="142"/>
      <c r="I70" s="100">
        <f t="shared" si="1"/>
        <v>0</v>
      </c>
      <c r="J70" s="93"/>
      <c r="K70" s="93"/>
      <c r="L70" s="93"/>
      <c r="M70" s="93"/>
      <c r="N70" s="93"/>
    </row>
    <row r="71" spans="1:14" x14ac:dyDescent="0.25">
      <c r="A71" s="98">
        <v>61</v>
      </c>
      <c r="B71" s="140"/>
      <c r="C71" s="140"/>
      <c r="E71" s="141"/>
      <c r="F71" s="141"/>
      <c r="G71" s="100">
        <f t="shared" si="0"/>
        <v>0</v>
      </c>
      <c r="H71" s="142"/>
      <c r="I71" s="100">
        <f t="shared" si="1"/>
        <v>0</v>
      </c>
      <c r="J71" s="93"/>
      <c r="K71" s="93"/>
      <c r="L71" s="93"/>
      <c r="M71" s="93"/>
      <c r="N71" s="93"/>
    </row>
    <row r="72" spans="1:14" x14ac:dyDescent="0.25">
      <c r="A72" s="98">
        <v>62</v>
      </c>
      <c r="B72" s="140"/>
      <c r="C72" s="140"/>
      <c r="E72" s="141"/>
      <c r="F72" s="141"/>
      <c r="G72" s="100">
        <f t="shared" si="0"/>
        <v>0</v>
      </c>
      <c r="H72" s="142"/>
      <c r="I72" s="100">
        <f t="shared" si="1"/>
        <v>0</v>
      </c>
      <c r="J72" s="93"/>
      <c r="K72" s="93"/>
      <c r="L72" s="93"/>
      <c r="M72" s="93"/>
      <c r="N72" s="93"/>
    </row>
    <row r="73" spans="1:14" x14ac:dyDescent="0.25">
      <c r="A73" s="98">
        <v>63</v>
      </c>
      <c r="B73" s="140"/>
      <c r="C73" s="140"/>
      <c r="E73" s="141"/>
      <c r="F73" s="141"/>
      <c r="G73" s="100">
        <f t="shared" si="0"/>
        <v>0</v>
      </c>
      <c r="H73" s="142"/>
      <c r="I73" s="100">
        <f t="shared" si="1"/>
        <v>0</v>
      </c>
      <c r="J73" s="93"/>
      <c r="K73" s="93"/>
      <c r="L73" s="93"/>
      <c r="M73" s="93"/>
      <c r="N73" s="93"/>
    </row>
    <row r="74" spans="1:14" x14ac:dyDescent="0.25">
      <c r="A74" s="98">
        <v>64</v>
      </c>
      <c r="B74" s="140"/>
      <c r="C74" s="140"/>
      <c r="E74" s="141"/>
      <c r="F74" s="141"/>
      <c r="G74" s="100">
        <f t="shared" si="0"/>
        <v>0</v>
      </c>
      <c r="H74" s="142"/>
      <c r="I74" s="100">
        <f t="shared" si="1"/>
        <v>0</v>
      </c>
      <c r="J74" s="93"/>
      <c r="K74" s="93"/>
      <c r="L74" s="93"/>
      <c r="M74" s="93"/>
      <c r="N74" s="93"/>
    </row>
    <row r="75" spans="1:14" x14ac:dyDescent="0.25">
      <c r="A75" s="98">
        <v>65</v>
      </c>
      <c r="B75" s="140"/>
      <c r="C75" s="140"/>
      <c r="E75" s="141"/>
      <c r="F75" s="141"/>
      <c r="G75" s="100">
        <f t="shared" si="0"/>
        <v>0</v>
      </c>
      <c r="H75" s="142"/>
      <c r="I75" s="100">
        <f t="shared" si="1"/>
        <v>0</v>
      </c>
      <c r="J75" s="93"/>
      <c r="K75" s="93"/>
      <c r="L75" s="93"/>
      <c r="M75" s="93"/>
      <c r="N75" s="93"/>
    </row>
    <row r="76" spans="1:14" x14ac:dyDescent="0.25">
      <c r="A76" s="98">
        <v>66</v>
      </c>
      <c r="B76" s="140"/>
      <c r="C76" s="140"/>
      <c r="E76" s="141"/>
      <c r="F76" s="141"/>
      <c r="G76" s="100">
        <f t="shared" ref="G76:G110" si="2">E76+F76</f>
        <v>0</v>
      </c>
      <c r="H76" s="142"/>
      <c r="I76" s="100">
        <f t="shared" ref="I76:I110" si="3">SUM(G76:H76)</f>
        <v>0</v>
      </c>
      <c r="J76" s="93"/>
      <c r="K76" s="93"/>
      <c r="L76" s="93"/>
      <c r="M76" s="93"/>
      <c r="N76" s="93"/>
    </row>
    <row r="77" spans="1:14" x14ac:dyDescent="0.25">
      <c r="A77" s="98">
        <v>67</v>
      </c>
      <c r="B77" s="140"/>
      <c r="C77" s="140"/>
      <c r="E77" s="141"/>
      <c r="F77" s="141"/>
      <c r="G77" s="100">
        <f t="shared" si="2"/>
        <v>0</v>
      </c>
      <c r="H77" s="142"/>
      <c r="I77" s="100">
        <f t="shared" si="3"/>
        <v>0</v>
      </c>
      <c r="J77" s="93"/>
      <c r="K77" s="93"/>
      <c r="L77" s="93"/>
      <c r="M77" s="93"/>
      <c r="N77" s="93"/>
    </row>
    <row r="78" spans="1:14" x14ac:dyDescent="0.25">
      <c r="A78" s="98">
        <v>68</v>
      </c>
      <c r="B78" s="140"/>
      <c r="C78" s="140"/>
      <c r="E78" s="141"/>
      <c r="F78" s="141"/>
      <c r="G78" s="100">
        <f t="shared" si="2"/>
        <v>0</v>
      </c>
      <c r="H78" s="142"/>
      <c r="I78" s="100">
        <f t="shared" si="3"/>
        <v>0</v>
      </c>
      <c r="J78" s="93"/>
      <c r="K78" s="93"/>
      <c r="L78" s="93"/>
      <c r="M78" s="93"/>
      <c r="N78" s="93"/>
    </row>
    <row r="79" spans="1:14" x14ac:dyDescent="0.25">
      <c r="A79" s="98">
        <v>69</v>
      </c>
      <c r="B79" s="140"/>
      <c r="C79" s="140"/>
      <c r="E79" s="141"/>
      <c r="F79" s="141"/>
      <c r="G79" s="100">
        <f t="shared" si="2"/>
        <v>0</v>
      </c>
      <c r="H79" s="142"/>
      <c r="I79" s="100">
        <f t="shared" si="3"/>
        <v>0</v>
      </c>
      <c r="J79" s="93"/>
      <c r="K79" s="93"/>
      <c r="L79" s="93"/>
      <c r="M79" s="93"/>
      <c r="N79" s="93"/>
    </row>
    <row r="80" spans="1:14" x14ac:dyDescent="0.25">
      <c r="A80" s="98">
        <v>70</v>
      </c>
      <c r="B80" s="140"/>
      <c r="C80" s="140"/>
      <c r="E80" s="141"/>
      <c r="F80" s="141"/>
      <c r="G80" s="100">
        <f t="shared" si="2"/>
        <v>0</v>
      </c>
      <c r="H80" s="142"/>
      <c r="I80" s="100">
        <f t="shared" si="3"/>
        <v>0</v>
      </c>
      <c r="J80" s="93"/>
      <c r="K80" s="93"/>
      <c r="L80" s="93"/>
      <c r="M80" s="93"/>
      <c r="N80" s="93"/>
    </row>
    <row r="81" spans="1:14" x14ac:dyDescent="0.25">
      <c r="A81" s="98">
        <v>71</v>
      </c>
      <c r="B81" s="140"/>
      <c r="C81" s="140"/>
      <c r="E81" s="141"/>
      <c r="F81" s="141"/>
      <c r="G81" s="100">
        <f t="shared" si="2"/>
        <v>0</v>
      </c>
      <c r="H81" s="142"/>
      <c r="I81" s="100">
        <f t="shared" si="3"/>
        <v>0</v>
      </c>
      <c r="J81" s="93"/>
      <c r="K81" s="93"/>
      <c r="L81" s="93"/>
      <c r="M81" s="93"/>
      <c r="N81" s="93"/>
    </row>
    <row r="82" spans="1:14" x14ac:dyDescent="0.25">
      <c r="A82" s="98">
        <v>72</v>
      </c>
      <c r="B82" s="140"/>
      <c r="C82" s="140"/>
      <c r="E82" s="141"/>
      <c r="F82" s="141"/>
      <c r="G82" s="100">
        <f t="shared" si="2"/>
        <v>0</v>
      </c>
      <c r="H82" s="142"/>
      <c r="I82" s="100">
        <f t="shared" si="3"/>
        <v>0</v>
      </c>
      <c r="J82" s="93"/>
      <c r="K82" s="93"/>
      <c r="L82" s="93"/>
      <c r="M82" s="93"/>
      <c r="N82" s="93"/>
    </row>
    <row r="83" spans="1:14" x14ac:dyDescent="0.25">
      <c r="A83" s="98">
        <v>73</v>
      </c>
      <c r="B83" s="140"/>
      <c r="C83" s="140"/>
      <c r="E83" s="141"/>
      <c r="F83" s="141"/>
      <c r="G83" s="100">
        <f t="shared" si="2"/>
        <v>0</v>
      </c>
      <c r="H83" s="142"/>
      <c r="I83" s="100">
        <f t="shared" si="3"/>
        <v>0</v>
      </c>
      <c r="J83" s="93"/>
      <c r="K83" s="93"/>
      <c r="L83" s="93"/>
      <c r="M83" s="93"/>
      <c r="N83" s="93"/>
    </row>
    <row r="84" spans="1:14" x14ac:dyDescent="0.25">
      <c r="A84" s="98">
        <v>74</v>
      </c>
      <c r="B84" s="140"/>
      <c r="C84" s="140"/>
      <c r="E84" s="141"/>
      <c r="F84" s="141"/>
      <c r="G84" s="100">
        <f t="shared" si="2"/>
        <v>0</v>
      </c>
      <c r="H84" s="142"/>
      <c r="I84" s="100">
        <f t="shared" si="3"/>
        <v>0</v>
      </c>
      <c r="J84" s="93"/>
      <c r="K84" s="93"/>
      <c r="L84" s="93"/>
      <c r="M84" s="93"/>
      <c r="N84" s="93"/>
    </row>
    <row r="85" spans="1:14" x14ac:dyDescent="0.25">
      <c r="A85" s="98">
        <v>75</v>
      </c>
      <c r="B85" s="140"/>
      <c r="C85" s="140"/>
      <c r="E85" s="141"/>
      <c r="F85" s="141"/>
      <c r="G85" s="100">
        <f t="shared" si="2"/>
        <v>0</v>
      </c>
      <c r="H85" s="142"/>
      <c r="I85" s="100">
        <f t="shared" si="3"/>
        <v>0</v>
      </c>
      <c r="J85" s="93"/>
      <c r="K85" s="93"/>
      <c r="L85" s="93"/>
      <c r="M85" s="93"/>
      <c r="N85" s="93"/>
    </row>
    <row r="86" spans="1:14" x14ac:dyDescent="0.25">
      <c r="A86" s="98">
        <v>76</v>
      </c>
      <c r="B86" s="140"/>
      <c r="C86" s="140"/>
      <c r="E86" s="141"/>
      <c r="F86" s="141"/>
      <c r="G86" s="100">
        <f t="shared" si="2"/>
        <v>0</v>
      </c>
      <c r="H86" s="142"/>
      <c r="I86" s="100">
        <f t="shared" si="3"/>
        <v>0</v>
      </c>
      <c r="J86" s="93"/>
      <c r="K86" s="93"/>
      <c r="L86" s="93"/>
      <c r="M86" s="93"/>
      <c r="N86" s="93"/>
    </row>
    <row r="87" spans="1:14" x14ac:dyDescent="0.25">
      <c r="A87" s="98">
        <v>77</v>
      </c>
      <c r="B87" s="140"/>
      <c r="C87" s="140"/>
      <c r="E87" s="141"/>
      <c r="F87" s="141"/>
      <c r="G87" s="100">
        <f t="shared" si="2"/>
        <v>0</v>
      </c>
      <c r="H87" s="142"/>
      <c r="I87" s="100">
        <f t="shared" si="3"/>
        <v>0</v>
      </c>
      <c r="J87" s="93"/>
      <c r="K87" s="93"/>
      <c r="L87" s="93"/>
      <c r="M87" s="93"/>
      <c r="N87" s="93"/>
    </row>
    <row r="88" spans="1:14" x14ac:dyDescent="0.25">
      <c r="A88" s="98">
        <v>78</v>
      </c>
      <c r="B88" s="140"/>
      <c r="C88" s="140"/>
      <c r="E88" s="141"/>
      <c r="F88" s="141"/>
      <c r="G88" s="100">
        <f t="shared" si="2"/>
        <v>0</v>
      </c>
      <c r="H88" s="142"/>
      <c r="I88" s="100">
        <f t="shared" si="3"/>
        <v>0</v>
      </c>
      <c r="J88" s="93"/>
      <c r="K88" s="93"/>
      <c r="L88" s="93"/>
      <c r="M88" s="93"/>
      <c r="N88" s="93"/>
    </row>
    <row r="89" spans="1:14" x14ac:dyDescent="0.25">
      <c r="A89" s="98">
        <v>79</v>
      </c>
      <c r="B89" s="140"/>
      <c r="C89" s="140"/>
      <c r="E89" s="141"/>
      <c r="F89" s="141"/>
      <c r="G89" s="100">
        <f t="shared" si="2"/>
        <v>0</v>
      </c>
      <c r="H89" s="142"/>
      <c r="I89" s="100">
        <f t="shared" si="3"/>
        <v>0</v>
      </c>
      <c r="J89" s="93"/>
      <c r="K89" s="93"/>
      <c r="L89" s="93"/>
      <c r="M89" s="93"/>
      <c r="N89" s="93"/>
    </row>
    <row r="90" spans="1:14" x14ac:dyDescent="0.25">
      <c r="A90" s="98">
        <v>80</v>
      </c>
      <c r="B90" s="140"/>
      <c r="C90" s="140"/>
      <c r="E90" s="141"/>
      <c r="F90" s="141"/>
      <c r="G90" s="100">
        <f t="shared" si="2"/>
        <v>0</v>
      </c>
      <c r="H90" s="142"/>
      <c r="I90" s="100">
        <f t="shared" si="3"/>
        <v>0</v>
      </c>
      <c r="J90" s="93"/>
      <c r="K90" s="93"/>
      <c r="L90" s="93"/>
      <c r="M90" s="93"/>
      <c r="N90" s="93"/>
    </row>
    <row r="91" spans="1:14" x14ac:dyDescent="0.25">
      <c r="A91" s="98">
        <v>81</v>
      </c>
      <c r="B91" s="140"/>
      <c r="C91" s="140"/>
      <c r="E91" s="141"/>
      <c r="F91" s="141"/>
      <c r="G91" s="100">
        <f t="shared" si="2"/>
        <v>0</v>
      </c>
      <c r="H91" s="142"/>
      <c r="I91" s="100">
        <f t="shared" si="3"/>
        <v>0</v>
      </c>
      <c r="J91" s="93"/>
      <c r="K91" s="93"/>
      <c r="L91" s="93"/>
      <c r="M91" s="93"/>
      <c r="N91" s="93"/>
    </row>
    <row r="92" spans="1:14" x14ac:dyDescent="0.25">
      <c r="A92" s="98">
        <v>82</v>
      </c>
      <c r="B92" s="140"/>
      <c r="C92" s="140"/>
      <c r="E92" s="141"/>
      <c r="F92" s="141"/>
      <c r="G92" s="100">
        <f t="shared" si="2"/>
        <v>0</v>
      </c>
      <c r="H92" s="142"/>
      <c r="I92" s="100">
        <f t="shared" si="3"/>
        <v>0</v>
      </c>
      <c r="J92" s="93"/>
      <c r="K92" s="93"/>
      <c r="L92" s="93"/>
      <c r="M92" s="93"/>
      <c r="N92" s="93"/>
    </row>
    <row r="93" spans="1:14" x14ac:dyDescent="0.25">
      <c r="A93" s="98">
        <v>83</v>
      </c>
      <c r="B93" s="140"/>
      <c r="C93" s="140"/>
      <c r="E93" s="141"/>
      <c r="F93" s="141"/>
      <c r="G93" s="100">
        <f t="shared" si="2"/>
        <v>0</v>
      </c>
      <c r="H93" s="142"/>
      <c r="I93" s="100">
        <f t="shared" si="3"/>
        <v>0</v>
      </c>
      <c r="J93" s="93"/>
      <c r="K93" s="93"/>
      <c r="L93" s="93"/>
      <c r="M93" s="93"/>
      <c r="N93" s="93"/>
    </row>
    <row r="94" spans="1:14" x14ac:dyDescent="0.25">
      <c r="A94" s="98">
        <v>84</v>
      </c>
      <c r="B94" s="140"/>
      <c r="C94" s="140"/>
      <c r="E94" s="141"/>
      <c r="F94" s="141"/>
      <c r="G94" s="100">
        <f t="shared" si="2"/>
        <v>0</v>
      </c>
      <c r="H94" s="142"/>
      <c r="I94" s="100">
        <f t="shared" si="3"/>
        <v>0</v>
      </c>
      <c r="J94" s="93"/>
      <c r="K94" s="93"/>
      <c r="L94" s="93"/>
      <c r="M94" s="93"/>
      <c r="N94" s="93"/>
    </row>
    <row r="95" spans="1:14" x14ac:dyDescent="0.25">
      <c r="A95" s="98">
        <v>85</v>
      </c>
      <c r="B95" s="140"/>
      <c r="C95" s="140"/>
      <c r="E95" s="141"/>
      <c r="F95" s="141"/>
      <c r="G95" s="100">
        <f t="shared" si="2"/>
        <v>0</v>
      </c>
      <c r="H95" s="142"/>
      <c r="I95" s="100">
        <f t="shared" si="3"/>
        <v>0</v>
      </c>
      <c r="J95" s="93"/>
      <c r="K95" s="93"/>
      <c r="L95" s="93"/>
      <c r="M95" s="93"/>
      <c r="N95" s="93"/>
    </row>
    <row r="96" spans="1:14" x14ac:dyDescent="0.25">
      <c r="A96" s="98">
        <v>86</v>
      </c>
      <c r="B96" s="140"/>
      <c r="C96" s="140"/>
      <c r="E96" s="141"/>
      <c r="F96" s="141"/>
      <c r="G96" s="100">
        <f t="shared" si="2"/>
        <v>0</v>
      </c>
      <c r="H96" s="142"/>
      <c r="I96" s="100">
        <f t="shared" si="3"/>
        <v>0</v>
      </c>
      <c r="J96" s="93"/>
      <c r="K96" s="93"/>
      <c r="L96" s="93"/>
      <c r="M96" s="93"/>
      <c r="N96" s="93"/>
    </row>
    <row r="97" spans="1:14" x14ac:dyDescent="0.25">
      <c r="A97" s="98">
        <v>87</v>
      </c>
      <c r="B97" s="140"/>
      <c r="C97" s="140"/>
      <c r="E97" s="141"/>
      <c r="F97" s="141"/>
      <c r="G97" s="100">
        <f t="shared" si="2"/>
        <v>0</v>
      </c>
      <c r="H97" s="142"/>
      <c r="I97" s="100">
        <f t="shared" si="3"/>
        <v>0</v>
      </c>
      <c r="J97" s="93"/>
      <c r="K97" s="93"/>
      <c r="L97" s="93"/>
      <c r="M97" s="93"/>
      <c r="N97" s="93"/>
    </row>
    <row r="98" spans="1:14" x14ac:dyDescent="0.25">
      <c r="A98" s="98">
        <v>88</v>
      </c>
      <c r="B98" s="140"/>
      <c r="C98" s="140"/>
      <c r="E98" s="141"/>
      <c r="F98" s="141"/>
      <c r="G98" s="100">
        <f t="shared" si="2"/>
        <v>0</v>
      </c>
      <c r="H98" s="142"/>
      <c r="I98" s="100">
        <f t="shared" si="3"/>
        <v>0</v>
      </c>
      <c r="J98" s="93"/>
      <c r="K98" s="93"/>
      <c r="L98" s="93"/>
      <c r="M98" s="93"/>
      <c r="N98" s="93"/>
    </row>
    <row r="99" spans="1:14" x14ac:dyDescent="0.25">
      <c r="A99" s="98">
        <v>89</v>
      </c>
      <c r="B99" s="140"/>
      <c r="C99" s="140"/>
      <c r="E99" s="141"/>
      <c r="F99" s="141"/>
      <c r="G99" s="100">
        <f t="shared" si="2"/>
        <v>0</v>
      </c>
      <c r="H99" s="142"/>
      <c r="I99" s="100">
        <f t="shared" si="3"/>
        <v>0</v>
      </c>
      <c r="J99" s="93"/>
      <c r="K99" s="93"/>
      <c r="L99" s="93"/>
      <c r="M99" s="93"/>
      <c r="N99" s="93"/>
    </row>
    <row r="100" spans="1:14" x14ac:dyDescent="0.25">
      <c r="A100" s="98">
        <v>90</v>
      </c>
      <c r="B100" s="140"/>
      <c r="C100" s="140"/>
      <c r="E100" s="141"/>
      <c r="F100" s="141"/>
      <c r="G100" s="100">
        <f t="shared" si="2"/>
        <v>0</v>
      </c>
      <c r="H100" s="142"/>
      <c r="I100" s="100">
        <f t="shared" si="3"/>
        <v>0</v>
      </c>
      <c r="J100" s="93"/>
      <c r="K100" s="93"/>
      <c r="L100" s="93"/>
      <c r="M100" s="93"/>
      <c r="N100" s="93"/>
    </row>
    <row r="101" spans="1:14" x14ac:dyDescent="0.25">
      <c r="A101" s="98">
        <v>91</v>
      </c>
      <c r="B101" s="140"/>
      <c r="C101" s="140"/>
      <c r="E101" s="141"/>
      <c r="F101" s="141"/>
      <c r="G101" s="100">
        <f t="shared" si="2"/>
        <v>0</v>
      </c>
      <c r="H101" s="142"/>
      <c r="I101" s="100">
        <f t="shared" si="3"/>
        <v>0</v>
      </c>
      <c r="J101" s="93"/>
      <c r="K101" s="93"/>
      <c r="L101" s="93"/>
      <c r="M101" s="93"/>
      <c r="N101" s="93"/>
    </row>
    <row r="102" spans="1:14" x14ac:dyDescent="0.25">
      <c r="A102" s="98">
        <v>92</v>
      </c>
      <c r="B102" s="140"/>
      <c r="C102" s="140"/>
      <c r="E102" s="141"/>
      <c r="F102" s="141"/>
      <c r="G102" s="100">
        <f t="shared" si="2"/>
        <v>0</v>
      </c>
      <c r="H102" s="142"/>
      <c r="I102" s="100">
        <f t="shared" si="3"/>
        <v>0</v>
      </c>
      <c r="J102" s="93"/>
      <c r="K102" s="93"/>
      <c r="L102" s="93"/>
      <c r="M102" s="93"/>
      <c r="N102" s="93"/>
    </row>
    <row r="103" spans="1:14" x14ac:dyDescent="0.25">
      <c r="A103" s="98">
        <v>93</v>
      </c>
      <c r="B103" s="140"/>
      <c r="C103" s="140"/>
      <c r="E103" s="141"/>
      <c r="F103" s="141"/>
      <c r="G103" s="100">
        <f t="shared" si="2"/>
        <v>0</v>
      </c>
      <c r="H103" s="142"/>
      <c r="I103" s="100">
        <f t="shared" si="3"/>
        <v>0</v>
      </c>
      <c r="J103" s="93"/>
      <c r="K103" s="93"/>
      <c r="L103" s="93"/>
      <c r="M103" s="93"/>
      <c r="N103" s="93"/>
    </row>
    <row r="104" spans="1:14" x14ac:dyDescent="0.25">
      <c r="A104" s="98">
        <v>94</v>
      </c>
      <c r="B104" s="140"/>
      <c r="C104" s="140"/>
      <c r="E104" s="141"/>
      <c r="F104" s="141"/>
      <c r="G104" s="100">
        <f t="shared" si="2"/>
        <v>0</v>
      </c>
      <c r="H104" s="142"/>
      <c r="I104" s="100">
        <f t="shared" si="3"/>
        <v>0</v>
      </c>
      <c r="J104" s="93"/>
      <c r="K104" s="93"/>
      <c r="L104" s="93"/>
      <c r="M104" s="93"/>
      <c r="N104" s="93"/>
    </row>
    <row r="105" spans="1:14" x14ac:dyDescent="0.25">
      <c r="A105" s="98">
        <v>95</v>
      </c>
      <c r="B105" s="140"/>
      <c r="C105" s="140"/>
      <c r="E105" s="141"/>
      <c r="F105" s="141"/>
      <c r="G105" s="100">
        <f t="shared" si="2"/>
        <v>0</v>
      </c>
      <c r="H105" s="142"/>
      <c r="I105" s="100">
        <f t="shared" si="3"/>
        <v>0</v>
      </c>
      <c r="J105" s="93"/>
      <c r="K105" s="93"/>
      <c r="L105" s="93"/>
      <c r="M105" s="93"/>
      <c r="N105" s="93"/>
    </row>
    <row r="106" spans="1:14" x14ac:dyDescent="0.25">
      <c r="A106" s="98">
        <v>96</v>
      </c>
      <c r="B106" s="140"/>
      <c r="C106" s="140"/>
      <c r="E106" s="141"/>
      <c r="F106" s="141"/>
      <c r="G106" s="100">
        <f t="shared" si="2"/>
        <v>0</v>
      </c>
      <c r="H106" s="142"/>
      <c r="I106" s="100">
        <f t="shared" si="3"/>
        <v>0</v>
      </c>
      <c r="J106" s="93"/>
      <c r="K106" s="93"/>
      <c r="L106" s="93"/>
      <c r="M106" s="93"/>
      <c r="N106" s="93"/>
    </row>
    <row r="107" spans="1:14" x14ac:dyDescent="0.25">
      <c r="A107" s="98">
        <v>97</v>
      </c>
      <c r="B107" s="140"/>
      <c r="C107" s="140"/>
      <c r="E107" s="141"/>
      <c r="F107" s="141"/>
      <c r="G107" s="100">
        <f t="shared" si="2"/>
        <v>0</v>
      </c>
      <c r="H107" s="142"/>
      <c r="I107" s="100">
        <f t="shared" si="3"/>
        <v>0</v>
      </c>
      <c r="J107" s="93"/>
      <c r="K107" s="93"/>
      <c r="L107" s="93"/>
      <c r="M107" s="93"/>
      <c r="N107" s="93"/>
    </row>
    <row r="108" spans="1:14" x14ac:dyDescent="0.25">
      <c r="A108" s="98">
        <v>98</v>
      </c>
      <c r="B108" s="140"/>
      <c r="C108" s="140"/>
      <c r="E108" s="141"/>
      <c r="F108" s="141"/>
      <c r="G108" s="100">
        <f t="shared" si="2"/>
        <v>0</v>
      </c>
      <c r="H108" s="142"/>
      <c r="I108" s="100">
        <f t="shared" si="3"/>
        <v>0</v>
      </c>
      <c r="J108" s="93"/>
      <c r="K108" s="93"/>
      <c r="L108" s="93"/>
      <c r="M108" s="93"/>
      <c r="N108" s="93"/>
    </row>
    <row r="109" spans="1:14" x14ac:dyDescent="0.25">
      <c r="A109" s="98">
        <v>99</v>
      </c>
      <c r="B109" s="140"/>
      <c r="C109" s="140"/>
      <c r="E109" s="141"/>
      <c r="F109" s="141"/>
      <c r="G109" s="100">
        <f t="shared" si="2"/>
        <v>0</v>
      </c>
      <c r="H109" s="142"/>
      <c r="I109" s="100">
        <f t="shared" si="3"/>
        <v>0</v>
      </c>
      <c r="J109" s="93"/>
      <c r="K109" s="93"/>
      <c r="L109" s="93"/>
      <c r="M109" s="93"/>
      <c r="N109" s="93"/>
    </row>
    <row r="110" spans="1:14" x14ac:dyDescent="0.25">
      <c r="A110" s="98">
        <v>100</v>
      </c>
      <c r="B110" s="140"/>
      <c r="C110" s="140"/>
      <c r="E110" s="141"/>
      <c r="F110" s="141"/>
      <c r="G110" s="100">
        <f t="shared" si="2"/>
        <v>0</v>
      </c>
      <c r="H110" s="142"/>
      <c r="I110" s="100">
        <f t="shared" si="3"/>
        <v>0</v>
      </c>
      <c r="J110" s="93"/>
      <c r="K110" s="93"/>
      <c r="L110" s="93"/>
      <c r="M110" s="93"/>
      <c r="N110" s="93"/>
    </row>
  </sheetData>
  <sheetProtection algorithmName="SHA-512" hashValue="vGUQnEf2M6x3tE1YjTTT4TK3wihKATP7pNxOkfCajzNAU4YtLyI4jhn4LhPq3XuWIz7Sk+E6hR3Cg03cTpABOg==" saltValue="CPy1+0ud0ISzLOylXKPU3Q==" spinCount="100000" sheet="1" objects="1" scenarios="1" selectLockedCells="1"/>
  <mergeCells count="1">
    <mergeCell ref="E8:I8"/>
  </mergeCells>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78"/>
  <sheetViews>
    <sheetView workbookViewId="0">
      <selection activeCell="B1" sqref="B1"/>
    </sheetView>
  </sheetViews>
  <sheetFormatPr defaultColWidth="9.109375" defaultRowHeight="13.2" x14ac:dyDescent="0.25"/>
  <cols>
    <col min="1" max="1" width="5.33203125" style="93" customWidth="1"/>
    <col min="2" max="2" width="43.88671875" style="93" customWidth="1"/>
    <col min="3" max="3" width="7.44140625" style="93" customWidth="1"/>
    <col min="4" max="4" width="9.109375" style="119"/>
    <col min="5" max="5" width="4.5546875" style="93" customWidth="1"/>
    <col min="6" max="7" width="9.109375" style="93"/>
    <col min="8" max="8" width="11.44140625" style="93" customWidth="1"/>
    <col min="9" max="11" width="9.109375" style="93"/>
    <col min="12" max="12" width="6.6640625" style="93" customWidth="1"/>
    <col min="13" max="13" width="3.6640625" style="93" customWidth="1"/>
    <col min="14" max="17" width="9.109375" style="93"/>
    <col min="18" max="18" width="4.5546875" style="93" customWidth="1"/>
    <col min="19" max="19" width="12.5546875" style="93" customWidth="1"/>
    <col min="20" max="20" width="8.6640625" style="119" customWidth="1"/>
    <col min="21" max="16384" width="9.109375" style="93"/>
  </cols>
  <sheetData>
    <row r="1" spans="2:19" ht="24.6" x14ac:dyDescent="0.4">
      <c r="B1" s="118" t="s">
        <v>126</v>
      </c>
      <c r="F1" s="118" t="s">
        <v>111</v>
      </c>
      <c r="N1" s="118" t="s">
        <v>119</v>
      </c>
    </row>
    <row r="2" spans="2:19" x14ac:dyDescent="0.25">
      <c r="N2" s="93" t="s">
        <v>120</v>
      </c>
    </row>
    <row r="4" spans="2:19" x14ac:dyDescent="0.25">
      <c r="S4" s="93" t="s">
        <v>121</v>
      </c>
    </row>
    <row r="14" spans="2:19" x14ac:dyDescent="0.25">
      <c r="C14" s="93" t="s">
        <v>94</v>
      </c>
      <c r="D14" s="119">
        <v>28.3</v>
      </c>
      <c r="I14" s="93" t="s">
        <v>112</v>
      </c>
    </row>
    <row r="15" spans="2:19" x14ac:dyDescent="0.25">
      <c r="C15" s="93" t="s">
        <v>95</v>
      </c>
      <c r="D15" s="119">
        <v>5.66</v>
      </c>
      <c r="I15" s="93" t="s">
        <v>113</v>
      </c>
    </row>
    <row r="16" spans="2:19" x14ac:dyDescent="0.25">
      <c r="C16" s="93" t="s">
        <v>96</v>
      </c>
      <c r="D16" s="119">
        <v>33.96</v>
      </c>
      <c r="I16" s="93" t="s">
        <v>114</v>
      </c>
    </row>
    <row r="17" spans="9:21" x14ac:dyDescent="0.25">
      <c r="I17" s="93" t="s">
        <v>115</v>
      </c>
    </row>
    <row r="20" spans="9:21" x14ac:dyDescent="0.25">
      <c r="I20" s="93" t="s">
        <v>116</v>
      </c>
    </row>
    <row r="21" spans="9:21" x14ac:dyDescent="0.25">
      <c r="S21" s="93" t="s">
        <v>123</v>
      </c>
    </row>
    <row r="22" spans="9:21" x14ac:dyDescent="0.25">
      <c r="S22" s="93" t="s">
        <v>122</v>
      </c>
    </row>
    <row r="23" spans="9:21" x14ac:dyDescent="0.25">
      <c r="I23" s="93" t="s">
        <v>118</v>
      </c>
    </row>
    <row r="24" spans="9:21" x14ac:dyDescent="0.25">
      <c r="I24" s="93" t="s">
        <v>117</v>
      </c>
      <c r="S24" s="93" t="s">
        <v>127</v>
      </c>
      <c r="T24" s="119">
        <v>32.5</v>
      </c>
    </row>
    <row r="25" spans="9:21" x14ac:dyDescent="0.25">
      <c r="S25" s="93" t="s">
        <v>128</v>
      </c>
      <c r="T25" s="119">
        <v>-1</v>
      </c>
      <c r="U25" s="93" t="s">
        <v>124</v>
      </c>
    </row>
    <row r="26" spans="9:21" x14ac:dyDescent="0.25">
      <c r="T26" s="119">
        <f>SUM(T24:T25)</f>
        <v>31.5</v>
      </c>
    </row>
    <row r="27" spans="9:21" x14ac:dyDescent="0.25">
      <c r="S27" s="93" t="s">
        <v>12</v>
      </c>
      <c r="T27" s="120">
        <f>T26/6</f>
        <v>5.25</v>
      </c>
      <c r="U27" s="93" t="s">
        <v>130</v>
      </c>
    </row>
    <row r="28" spans="9:21" x14ac:dyDescent="0.25">
      <c r="S28" s="93" t="s">
        <v>129</v>
      </c>
      <c r="T28" s="120">
        <f>T26-T27</f>
        <v>26.25</v>
      </c>
    </row>
    <row r="30" spans="9:21" x14ac:dyDescent="0.25">
      <c r="S30" s="93" t="s">
        <v>131</v>
      </c>
      <c r="T30" s="119">
        <v>11.52</v>
      </c>
    </row>
    <row r="31" spans="9:21" x14ac:dyDescent="0.25">
      <c r="S31" s="93" t="s">
        <v>132</v>
      </c>
      <c r="T31" s="119">
        <v>-1.2</v>
      </c>
      <c r="U31" s="93" t="s">
        <v>125</v>
      </c>
    </row>
    <row r="32" spans="9:21" x14ac:dyDescent="0.25">
      <c r="S32" s="93" t="s">
        <v>94</v>
      </c>
      <c r="T32" s="120">
        <f>SUM(T30:T31)</f>
        <v>10.32</v>
      </c>
    </row>
    <row r="34" spans="3:21" x14ac:dyDescent="0.25">
      <c r="S34" s="95" t="s">
        <v>96</v>
      </c>
      <c r="T34" s="120">
        <f>T27+T28+T32</f>
        <v>41.82</v>
      </c>
      <c r="U34" s="93" t="s">
        <v>133</v>
      </c>
    </row>
    <row r="35" spans="3:21" x14ac:dyDescent="0.25">
      <c r="S35" s="93" t="s">
        <v>97</v>
      </c>
      <c r="T35" s="119">
        <f>T28+T32</f>
        <v>36.57</v>
      </c>
    </row>
    <row r="42" spans="3:21" x14ac:dyDescent="0.25">
      <c r="C42" s="93" t="s">
        <v>94</v>
      </c>
      <c r="D42" s="119">
        <v>16.21</v>
      </c>
    </row>
    <row r="43" spans="3:21" x14ac:dyDescent="0.25">
      <c r="C43" s="93" t="s">
        <v>95</v>
      </c>
      <c r="D43" s="119">
        <v>2</v>
      </c>
    </row>
    <row r="44" spans="3:21" x14ac:dyDescent="0.25">
      <c r="C44" s="93" t="s">
        <v>96</v>
      </c>
      <c r="D44" s="119">
        <v>18.21</v>
      </c>
    </row>
    <row r="59" spans="19:19" x14ac:dyDescent="0.25">
      <c r="S59" s="93" t="s">
        <v>134</v>
      </c>
    </row>
    <row r="60" spans="19:19" x14ac:dyDescent="0.25">
      <c r="S60" s="93" t="s">
        <v>135</v>
      </c>
    </row>
    <row r="61" spans="19:19" x14ac:dyDescent="0.25">
      <c r="S61" s="93" t="s">
        <v>136</v>
      </c>
    </row>
    <row r="62" spans="19:19" x14ac:dyDescent="0.25">
      <c r="S62" s="93" t="s">
        <v>137</v>
      </c>
    </row>
    <row r="63" spans="19:19" x14ac:dyDescent="0.25">
      <c r="S63" s="93" t="s">
        <v>143</v>
      </c>
    </row>
    <row r="65" spans="3:21" x14ac:dyDescent="0.25">
      <c r="S65" s="93" t="s">
        <v>127</v>
      </c>
      <c r="T65" s="119">
        <v>24.5</v>
      </c>
    </row>
    <row r="66" spans="3:21" x14ac:dyDescent="0.25">
      <c r="S66" s="93" t="s">
        <v>12</v>
      </c>
      <c r="T66" s="120">
        <f>T65/6</f>
        <v>4.083333333333333</v>
      </c>
      <c r="U66" s="93" t="s">
        <v>138</v>
      </c>
    </row>
    <row r="67" spans="3:21" x14ac:dyDescent="0.25">
      <c r="S67" s="93" t="s">
        <v>94</v>
      </c>
      <c r="T67" s="119">
        <f>T65-T66</f>
        <v>20.416666666666668</v>
      </c>
    </row>
    <row r="69" spans="3:21" x14ac:dyDescent="0.25">
      <c r="S69" s="93" t="s">
        <v>131</v>
      </c>
      <c r="T69" s="119">
        <v>6.32</v>
      </c>
    </row>
    <row r="71" spans="3:21" x14ac:dyDescent="0.25">
      <c r="S71" s="93" t="s">
        <v>97</v>
      </c>
      <c r="T71" s="120">
        <f>T67+T69</f>
        <v>26.736666666666668</v>
      </c>
    </row>
    <row r="73" spans="3:21" x14ac:dyDescent="0.25">
      <c r="S73" s="93" t="s">
        <v>139</v>
      </c>
      <c r="T73" s="120">
        <f>T66+T71</f>
        <v>30.82</v>
      </c>
      <c r="U73" s="93" t="s">
        <v>140</v>
      </c>
    </row>
    <row r="76" spans="3:21" x14ac:dyDescent="0.25">
      <c r="C76" s="93" t="s">
        <v>94</v>
      </c>
      <c r="D76" s="119">
        <v>22.82</v>
      </c>
    </row>
    <row r="77" spans="3:21" x14ac:dyDescent="0.25">
      <c r="C77" s="93" t="s">
        <v>95</v>
      </c>
      <c r="D77" s="119">
        <v>4.2699999999999996</v>
      </c>
    </row>
    <row r="78" spans="3:21" x14ac:dyDescent="0.25">
      <c r="C78" s="93" t="s">
        <v>96</v>
      </c>
      <c r="D78" s="119">
        <v>27.09</v>
      </c>
    </row>
  </sheetData>
  <sheetProtection password="A80E"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98A5-6719-4909-89E9-EB461D499AC1}">
  <dimension ref="A1:L28"/>
  <sheetViews>
    <sheetView workbookViewId="0">
      <selection activeCell="D9" sqref="D9:D11"/>
    </sheetView>
  </sheetViews>
  <sheetFormatPr defaultRowHeight="13.2" x14ac:dyDescent="0.25"/>
  <cols>
    <col min="1" max="1" width="8.6640625" style="93" customWidth="1"/>
    <col min="2" max="2" width="19.88671875" style="127" customWidth="1"/>
    <col min="3" max="3" width="12.6640625" style="127" customWidth="1"/>
    <col min="4" max="16384" width="8.88671875" style="93"/>
  </cols>
  <sheetData>
    <row r="1" spans="1:12" x14ac:dyDescent="0.25">
      <c r="C1" s="126"/>
      <c r="D1" s="94"/>
      <c r="E1" s="113" t="s">
        <v>189</v>
      </c>
      <c r="F1" s="94"/>
      <c r="G1" s="87"/>
      <c r="H1" s="92"/>
    </row>
    <row r="2" spans="1:12" x14ac:dyDescent="0.25">
      <c r="C2" s="126"/>
      <c r="D2" s="94"/>
      <c r="E2" s="113" t="s">
        <v>185</v>
      </c>
      <c r="F2" s="94"/>
      <c r="G2" s="87"/>
      <c r="H2" s="92"/>
    </row>
    <row r="3" spans="1:12" ht="17.399999999999999" x14ac:dyDescent="0.3">
      <c r="C3" s="125"/>
      <c r="D3" s="148" t="s">
        <v>192</v>
      </c>
      <c r="E3" s="90"/>
      <c r="F3" s="91"/>
      <c r="G3" s="87"/>
      <c r="H3" s="92"/>
      <c r="J3" s="93" t="s">
        <v>193</v>
      </c>
      <c r="K3" s="93">
        <f>VatFuel</f>
        <v>20</v>
      </c>
      <c r="L3" s="93" t="s">
        <v>27</v>
      </c>
    </row>
    <row r="4" spans="1:12" x14ac:dyDescent="0.25">
      <c r="C4" s="126"/>
      <c r="D4" s="113" t="s">
        <v>190</v>
      </c>
      <c r="E4" s="114"/>
      <c r="F4" s="94"/>
      <c r="G4" s="87"/>
      <c r="H4" s="92"/>
    </row>
    <row r="5" spans="1:12" x14ac:dyDescent="0.25">
      <c r="C5" s="126" t="s">
        <v>106</v>
      </c>
      <c r="D5" s="116" t="s">
        <v>107</v>
      </c>
      <c r="E5" s="114" t="s">
        <v>108</v>
      </c>
      <c r="F5" s="94"/>
      <c r="G5" s="87"/>
      <c r="H5" s="92"/>
    </row>
    <row r="7" spans="1:12" x14ac:dyDescent="0.25">
      <c r="A7" s="95"/>
      <c r="B7" s="128"/>
      <c r="C7" s="128"/>
      <c r="D7" s="96" t="s">
        <v>194</v>
      </c>
      <c r="E7" s="115">
        <f>SUM(E9:E108)</f>
        <v>0</v>
      </c>
      <c r="F7" s="115">
        <f>SUM(F9:F108)</f>
        <v>0</v>
      </c>
    </row>
    <row r="8" spans="1:12" ht="39.6" x14ac:dyDescent="0.25">
      <c r="A8" s="152" t="s">
        <v>92</v>
      </c>
      <c r="B8" s="153" t="s">
        <v>186</v>
      </c>
      <c r="C8" s="153" t="s">
        <v>187</v>
      </c>
      <c r="D8" s="154" t="s">
        <v>188</v>
      </c>
      <c r="E8" s="154" t="s">
        <v>191</v>
      </c>
      <c r="F8" s="154" t="s">
        <v>12</v>
      </c>
    </row>
    <row r="9" spans="1:12" x14ac:dyDescent="0.25">
      <c r="A9" s="98">
        <v>1</v>
      </c>
      <c r="B9" s="150"/>
      <c r="C9" s="149"/>
      <c r="D9" s="141"/>
      <c r="E9" s="151">
        <f t="shared" ref="E9:E28" si="0">D9/(1+(VatFuel/100))</f>
        <v>0</v>
      </c>
      <c r="F9" s="151">
        <f>D9-E9</f>
        <v>0</v>
      </c>
    </row>
    <row r="10" spans="1:12" x14ac:dyDescent="0.25">
      <c r="A10" s="98">
        <v>2</v>
      </c>
      <c r="B10" s="150"/>
      <c r="C10" s="149"/>
      <c r="D10" s="141"/>
      <c r="E10" s="151">
        <f t="shared" si="0"/>
        <v>0</v>
      </c>
      <c r="F10" s="151">
        <f t="shared" ref="F10:F28" si="1">D10-E10</f>
        <v>0</v>
      </c>
    </row>
    <row r="11" spans="1:12" x14ac:dyDescent="0.25">
      <c r="A11" s="98">
        <v>3</v>
      </c>
      <c r="B11" s="150"/>
      <c r="C11" s="149"/>
      <c r="D11" s="141"/>
      <c r="E11" s="151">
        <f t="shared" si="0"/>
        <v>0</v>
      </c>
      <c r="F11" s="151">
        <f t="shared" si="1"/>
        <v>0</v>
      </c>
    </row>
    <row r="12" spans="1:12" x14ac:dyDescent="0.25">
      <c r="A12" s="98">
        <v>4</v>
      </c>
      <c r="B12" s="150"/>
      <c r="C12" s="149"/>
      <c r="D12" s="141"/>
      <c r="E12" s="151">
        <f t="shared" si="0"/>
        <v>0</v>
      </c>
      <c r="F12" s="151">
        <f t="shared" si="1"/>
        <v>0</v>
      </c>
    </row>
    <row r="13" spans="1:12" x14ac:dyDescent="0.25">
      <c r="A13" s="98">
        <v>5</v>
      </c>
      <c r="B13" s="150"/>
      <c r="C13" s="149"/>
      <c r="D13" s="141"/>
      <c r="E13" s="151">
        <f t="shared" si="0"/>
        <v>0</v>
      </c>
      <c r="F13" s="151">
        <f t="shared" si="1"/>
        <v>0</v>
      </c>
    </row>
    <row r="14" spans="1:12" x14ac:dyDescent="0.25">
      <c r="A14" s="98">
        <v>6</v>
      </c>
      <c r="B14" s="150"/>
      <c r="C14" s="149"/>
      <c r="D14" s="141"/>
      <c r="E14" s="151">
        <f t="shared" si="0"/>
        <v>0</v>
      </c>
      <c r="F14" s="151">
        <f t="shared" si="1"/>
        <v>0</v>
      </c>
    </row>
    <row r="15" spans="1:12" x14ac:dyDescent="0.25">
      <c r="A15" s="98">
        <v>7</v>
      </c>
      <c r="B15" s="150"/>
      <c r="C15" s="149"/>
      <c r="D15" s="141"/>
      <c r="E15" s="151">
        <f t="shared" si="0"/>
        <v>0</v>
      </c>
      <c r="F15" s="151">
        <f t="shared" si="1"/>
        <v>0</v>
      </c>
    </row>
    <row r="16" spans="1:12" x14ac:dyDescent="0.25">
      <c r="A16" s="98">
        <v>8</v>
      </c>
      <c r="B16" s="150"/>
      <c r="C16" s="149"/>
      <c r="D16" s="141"/>
      <c r="E16" s="151">
        <f t="shared" si="0"/>
        <v>0</v>
      </c>
      <c r="F16" s="151">
        <f t="shared" si="1"/>
        <v>0</v>
      </c>
    </row>
    <row r="17" spans="1:6" x14ac:dyDescent="0.25">
      <c r="A17" s="98">
        <v>9</v>
      </c>
      <c r="B17" s="150"/>
      <c r="C17" s="149"/>
      <c r="D17" s="141"/>
      <c r="E17" s="151">
        <f t="shared" si="0"/>
        <v>0</v>
      </c>
      <c r="F17" s="151">
        <f t="shared" si="1"/>
        <v>0</v>
      </c>
    </row>
    <row r="18" spans="1:6" x14ac:dyDescent="0.25">
      <c r="A18" s="98">
        <v>10</v>
      </c>
      <c r="B18" s="150"/>
      <c r="C18" s="149"/>
      <c r="D18" s="141"/>
      <c r="E18" s="151">
        <f t="shared" si="0"/>
        <v>0</v>
      </c>
      <c r="F18" s="151">
        <f t="shared" si="1"/>
        <v>0</v>
      </c>
    </row>
    <row r="19" spans="1:6" x14ac:dyDescent="0.25">
      <c r="A19" s="98">
        <v>11</v>
      </c>
      <c r="B19" s="150"/>
      <c r="C19" s="149"/>
      <c r="D19" s="141"/>
      <c r="E19" s="151">
        <f t="shared" si="0"/>
        <v>0</v>
      </c>
      <c r="F19" s="151">
        <f t="shared" si="1"/>
        <v>0</v>
      </c>
    </row>
    <row r="20" spans="1:6" x14ac:dyDescent="0.25">
      <c r="A20" s="98">
        <v>12</v>
      </c>
      <c r="B20" s="150"/>
      <c r="C20" s="149"/>
      <c r="D20" s="141"/>
      <c r="E20" s="151">
        <f t="shared" si="0"/>
        <v>0</v>
      </c>
      <c r="F20" s="151">
        <f t="shared" si="1"/>
        <v>0</v>
      </c>
    </row>
    <row r="21" spans="1:6" x14ac:dyDescent="0.25">
      <c r="A21" s="98">
        <v>13</v>
      </c>
      <c r="B21" s="150"/>
      <c r="C21" s="149"/>
      <c r="D21" s="141"/>
      <c r="E21" s="151">
        <f t="shared" si="0"/>
        <v>0</v>
      </c>
      <c r="F21" s="151">
        <f t="shared" si="1"/>
        <v>0</v>
      </c>
    </row>
    <row r="22" spans="1:6" x14ac:dyDescent="0.25">
      <c r="A22" s="98">
        <v>14</v>
      </c>
      <c r="B22" s="150"/>
      <c r="C22" s="149"/>
      <c r="D22" s="141"/>
      <c r="E22" s="151">
        <f t="shared" si="0"/>
        <v>0</v>
      </c>
      <c r="F22" s="151">
        <f t="shared" si="1"/>
        <v>0</v>
      </c>
    </row>
    <row r="23" spans="1:6" x14ac:dyDescent="0.25">
      <c r="A23" s="98">
        <v>15</v>
      </c>
      <c r="B23" s="150"/>
      <c r="C23" s="149"/>
      <c r="D23" s="141"/>
      <c r="E23" s="151">
        <f t="shared" si="0"/>
        <v>0</v>
      </c>
      <c r="F23" s="151">
        <f t="shared" si="1"/>
        <v>0</v>
      </c>
    </row>
    <row r="24" spans="1:6" x14ac:dyDescent="0.25">
      <c r="A24" s="98">
        <v>16</v>
      </c>
      <c r="B24" s="150"/>
      <c r="C24" s="149"/>
      <c r="D24" s="141"/>
      <c r="E24" s="151">
        <f t="shared" si="0"/>
        <v>0</v>
      </c>
      <c r="F24" s="151">
        <f t="shared" si="1"/>
        <v>0</v>
      </c>
    </row>
    <row r="25" spans="1:6" x14ac:dyDescent="0.25">
      <c r="A25" s="98">
        <v>17</v>
      </c>
      <c r="B25" s="150"/>
      <c r="C25" s="149"/>
      <c r="D25" s="141"/>
      <c r="E25" s="151">
        <f t="shared" si="0"/>
        <v>0</v>
      </c>
      <c r="F25" s="151">
        <f t="shared" si="1"/>
        <v>0</v>
      </c>
    </row>
    <row r="26" spans="1:6" x14ac:dyDescent="0.25">
      <c r="A26" s="98">
        <v>18</v>
      </c>
      <c r="B26" s="150"/>
      <c r="C26" s="149"/>
      <c r="D26" s="141"/>
      <c r="E26" s="151">
        <f t="shared" si="0"/>
        <v>0</v>
      </c>
      <c r="F26" s="151">
        <f t="shared" si="1"/>
        <v>0</v>
      </c>
    </row>
    <row r="27" spans="1:6" x14ac:dyDescent="0.25">
      <c r="A27" s="98">
        <v>19</v>
      </c>
      <c r="B27" s="150"/>
      <c r="C27" s="149"/>
      <c r="D27" s="141"/>
      <c r="E27" s="151">
        <f t="shared" si="0"/>
        <v>0</v>
      </c>
      <c r="F27" s="151">
        <f t="shared" si="1"/>
        <v>0</v>
      </c>
    </row>
    <row r="28" spans="1:6" x14ac:dyDescent="0.25">
      <c r="A28" s="98">
        <v>20</v>
      </c>
      <c r="B28" s="150"/>
      <c r="C28" s="149"/>
      <c r="D28" s="141"/>
      <c r="E28" s="151">
        <f t="shared" si="0"/>
        <v>0</v>
      </c>
      <c r="F28" s="151">
        <f t="shared" si="1"/>
        <v>0</v>
      </c>
    </row>
  </sheetData>
  <sheetProtection algorithmName="SHA-512" hashValue="TgGrFN2se40yZRIrOLSkoy6hkmC8HqgTFmbokmVTjvIPJ3Fihto+h9fW3x/A5nFl15qF66eM1G4VH+RA2TtKnA==" saltValue="0o8My04nqYoKJYXZ9TzU9w=="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Instructions</vt:lpstr>
      <vt:lpstr>Rally Return</vt:lpstr>
      <vt:lpstr>Receipts</vt:lpstr>
      <vt:lpstr>Examples of receipts</vt:lpstr>
      <vt:lpstr>Refunds</vt:lpstr>
      <vt:lpstr>Criteria</vt:lpstr>
      <vt:lpstr>Extract</vt:lpstr>
      <vt:lpstr>'Rally Return'!Print_Area</vt:lpstr>
      <vt:lpstr>Receipts!Print_Area</vt:lpstr>
      <vt:lpstr>VatFuel</vt:lpstr>
      <vt:lpstr>VatRate</vt:lpstr>
    </vt:vector>
  </TitlesOfParts>
  <Company>South Lancashire Caravan Club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Rally income and expenditure</dc:title>
  <dc:creator>SLCC Committee</dc:creator>
  <cp:lastModifiedBy>Colin Buckley</cp:lastModifiedBy>
  <cp:lastPrinted>2016-12-20T20:39:46Z</cp:lastPrinted>
  <dcterms:created xsi:type="dcterms:W3CDTF">2001-02-14T12:23:20Z</dcterms:created>
  <dcterms:modified xsi:type="dcterms:W3CDTF">2022-03-27T07:37:18Z</dcterms:modified>
</cp:coreProperties>
</file>